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nsei01\Desktop\"/>
    </mc:Choice>
  </mc:AlternateContent>
  <bookViews>
    <workbookView xWindow="0" yWindow="0" windowWidth="15240" windowHeight="6120"/>
  </bookViews>
  <sheets>
    <sheet name="月予定（職員会議用） (2)" sheetId="3" r:id="rId1"/>
    <sheet name="Sheet1" sheetId="1" r:id="rId2"/>
  </sheets>
  <externalReferences>
    <externalReference r:id="rId3"/>
  </externalReferences>
  <definedNames>
    <definedName name="_xlnm.Print_Area" localSheetId="0">'月予定（職員会議用） (2)'!$A$2:$O$74</definedName>
    <definedName name="_xlnm.Print_Titles" localSheetId="0">'月予定（職員会議用） (2)'!$3:$4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  <c r="H7" i="3" s="1"/>
  <c r="A2" i="3"/>
  <c r="F5" i="3" l="1"/>
  <c r="I6" i="3"/>
  <c r="L7" i="3"/>
  <c r="K5" i="3"/>
  <c r="M6" i="3"/>
  <c r="O5" i="3"/>
  <c r="D7" i="3"/>
  <c r="D5" i="3"/>
  <c r="L5" i="3"/>
  <c r="J6" i="3"/>
  <c r="N6" i="3"/>
  <c r="E7" i="3"/>
  <c r="I7" i="3"/>
  <c r="M7" i="3"/>
  <c r="A8" i="3"/>
  <c r="E5" i="3"/>
  <c r="M5" i="3"/>
  <c r="F6" i="3"/>
  <c r="O6" i="3"/>
  <c r="J7" i="3"/>
  <c r="H5" i="3"/>
  <c r="B5" i="3"/>
  <c r="I5" i="3"/>
  <c r="D6" i="3"/>
  <c r="K6" i="3"/>
  <c r="N7" i="3"/>
  <c r="C5" i="3"/>
  <c r="J5" i="3"/>
  <c r="N5" i="3"/>
  <c r="E6" i="3"/>
  <c r="H6" i="3"/>
  <c r="L6" i="3"/>
  <c r="K7" i="3"/>
  <c r="O7" i="3"/>
  <c r="L10" i="3" l="1"/>
  <c r="H10" i="3"/>
  <c r="D10" i="3"/>
  <c r="M9" i="3"/>
  <c r="I9" i="3"/>
  <c r="O10" i="3"/>
  <c r="K10" i="3"/>
  <c r="L9" i="3"/>
  <c r="H9" i="3"/>
  <c r="N10" i="3"/>
  <c r="J10" i="3"/>
  <c r="O9" i="3"/>
  <c r="K9" i="3"/>
  <c r="F9" i="3"/>
  <c r="E10" i="3"/>
  <c r="E9" i="3"/>
  <c r="N8" i="3"/>
  <c r="J8" i="3"/>
  <c r="C8" i="3"/>
  <c r="O8" i="3"/>
  <c r="F8" i="3"/>
  <c r="A11" i="3"/>
  <c r="N9" i="3"/>
  <c r="D9" i="3"/>
  <c r="M8" i="3"/>
  <c r="I8" i="3"/>
  <c r="B8" i="3"/>
  <c r="D8" i="3"/>
  <c r="M10" i="3"/>
  <c r="J9" i="3"/>
  <c r="L8" i="3"/>
  <c r="H8" i="3"/>
  <c r="E8" i="3"/>
  <c r="I10" i="3"/>
  <c r="K8" i="3"/>
  <c r="O11" i="3" l="1"/>
  <c r="K11" i="3"/>
  <c r="F11" i="3"/>
  <c r="D11" i="3"/>
  <c r="N11" i="3"/>
  <c r="J11" i="3"/>
  <c r="C11" i="3"/>
  <c r="M11" i="3"/>
  <c r="I11" i="3"/>
  <c r="B11" i="3"/>
  <c r="E11" i="3"/>
  <c r="H11" i="3"/>
  <c r="A12" i="3"/>
  <c r="L11" i="3"/>
  <c r="O12" i="3" l="1"/>
  <c r="K12" i="3"/>
  <c r="F12" i="3"/>
  <c r="D12" i="3"/>
  <c r="N12" i="3"/>
  <c r="J12" i="3"/>
  <c r="C12" i="3"/>
  <c r="M12" i="3"/>
  <c r="I12" i="3"/>
  <c r="B12" i="3"/>
  <c r="H12" i="3"/>
  <c r="E12" i="3"/>
  <c r="L12" i="3"/>
  <c r="A13" i="3"/>
  <c r="L15" i="3" l="1"/>
  <c r="H15" i="3"/>
  <c r="D15" i="3"/>
  <c r="M14" i="3"/>
  <c r="I14" i="3"/>
  <c r="O13" i="3"/>
  <c r="K13" i="3"/>
  <c r="F13" i="3"/>
  <c r="D13" i="3"/>
  <c r="O15" i="3"/>
  <c r="K15" i="3"/>
  <c r="L14" i="3"/>
  <c r="H14" i="3"/>
  <c r="E14" i="3"/>
  <c r="N13" i="3"/>
  <c r="J13" i="3"/>
  <c r="C13" i="3"/>
  <c r="N15" i="3"/>
  <c r="J15" i="3"/>
  <c r="O14" i="3"/>
  <c r="K14" i="3"/>
  <c r="F14" i="3"/>
  <c r="D14" i="3"/>
  <c r="M13" i="3"/>
  <c r="I13" i="3"/>
  <c r="B13" i="3"/>
  <c r="A16" i="3"/>
  <c r="N14" i="3"/>
  <c r="L13" i="3"/>
  <c r="M15" i="3"/>
  <c r="J14" i="3"/>
  <c r="H13" i="3"/>
  <c r="I15" i="3"/>
  <c r="E13" i="3"/>
  <c r="E15" i="3"/>
  <c r="L18" i="3" l="1"/>
  <c r="H18" i="3"/>
  <c r="D18" i="3"/>
  <c r="M17" i="3"/>
  <c r="I17" i="3"/>
  <c r="O16" i="3"/>
  <c r="K16" i="3"/>
  <c r="F16" i="3"/>
  <c r="D16" i="3"/>
  <c r="O18" i="3"/>
  <c r="K18" i="3"/>
  <c r="L17" i="3"/>
  <c r="H17" i="3"/>
  <c r="E17" i="3"/>
  <c r="N16" i="3"/>
  <c r="J16" i="3"/>
  <c r="C16" i="3"/>
  <c r="N18" i="3"/>
  <c r="J18" i="3"/>
  <c r="O17" i="3"/>
  <c r="K17" i="3"/>
  <c r="F17" i="3"/>
  <c r="D17" i="3"/>
  <c r="M16" i="3"/>
  <c r="I16" i="3"/>
  <c r="B16" i="3"/>
  <c r="E18" i="3"/>
  <c r="I18" i="3"/>
  <c r="A19" i="3"/>
  <c r="N17" i="3"/>
  <c r="L16" i="3"/>
  <c r="E16" i="3"/>
  <c r="M18" i="3"/>
  <c r="J17" i="3"/>
  <c r="H16" i="3"/>
  <c r="L21" i="3" l="1"/>
  <c r="H21" i="3"/>
  <c r="D21" i="3"/>
  <c r="M20" i="3"/>
  <c r="I20" i="3"/>
  <c r="O19" i="3"/>
  <c r="K19" i="3"/>
  <c r="F19" i="3"/>
  <c r="D19" i="3"/>
  <c r="O21" i="3"/>
  <c r="K21" i="3"/>
  <c r="L20" i="3"/>
  <c r="H20" i="3"/>
  <c r="E20" i="3"/>
  <c r="N19" i="3"/>
  <c r="J19" i="3"/>
  <c r="C19" i="3"/>
  <c r="N21" i="3"/>
  <c r="J21" i="3"/>
  <c r="O20" i="3"/>
  <c r="K20" i="3"/>
  <c r="F20" i="3"/>
  <c r="D20" i="3"/>
  <c r="M19" i="3"/>
  <c r="I19" i="3"/>
  <c r="B19" i="3"/>
  <c r="I21" i="3"/>
  <c r="E19" i="3"/>
  <c r="M21" i="3"/>
  <c r="E21" i="3"/>
  <c r="H19" i="3"/>
  <c r="A22" i="3"/>
  <c r="N20" i="3"/>
  <c r="L19" i="3"/>
  <c r="J20" i="3"/>
  <c r="L24" i="3" l="1"/>
  <c r="H24" i="3"/>
  <c r="D24" i="3"/>
  <c r="M23" i="3"/>
  <c r="I23" i="3"/>
  <c r="O22" i="3"/>
  <c r="K22" i="3"/>
  <c r="F22" i="3"/>
  <c r="D22" i="3"/>
  <c r="O24" i="3"/>
  <c r="K24" i="3"/>
  <c r="L23" i="3"/>
  <c r="H23" i="3"/>
  <c r="E23" i="3"/>
  <c r="N22" i="3"/>
  <c r="J22" i="3"/>
  <c r="C22" i="3"/>
  <c r="N24" i="3"/>
  <c r="J24" i="3"/>
  <c r="O23" i="3"/>
  <c r="K23" i="3"/>
  <c r="F23" i="3"/>
  <c r="D23" i="3"/>
  <c r="M22" i="3"/>
  <c r="I22" i="3"/>
  <c r="B22" i="3"/>
  <c r="M24" i="3"/>
  <c r="J23" i="3"/>
  <c r="H22" i="3"/>
  <c r="A25" i="3"/>
  <c r="I24" i="3"/>
  <c r="E22" i="3"/>
  <c r="N23" i="3"/>
  <c r="E24" i="3"/>
  <c r="L22" i="3"/>
  <c r="L27" i="3" l="1"/>
  <c r="H27" i="3"/>
  <c r="D27" i="3"/>
  <c r="M26" i="3"/>
  <c r="I26" i="3"/>
  <c r="O25" i="3"/>
  <c r="K25" i="3"/>
  <c r="F25" i="3"/>
  <c r="D25" i="3"/>
  <c r="O27" i="3"/>
  <c r="K27" i="3"/>
  <c r="L26" i="3"/>
  <c r="H26" i="3"/>
  <c r="E26" i="3"/>
  <c r="N25" i="3"/>
  <c r="J25" i="3"/>
  <c r="C25" i="3"/>
  <c r="N27" i="3"/>
  <c r="J27" i="3"/>
  <c r="O26" i="3"/>
  <c r="K26" i="3"/>
  <c r="F26" i="3"/>
  <c r="D26" i="3"/>
  <c r="M25" i="3"/>
  <c r="I25" i="3"/>
  <c r="B25" i="3"/>
  <c r="A28" i="3"/>
  <c r="N26" i="3"/>
  <c r="L25" i="3"/>
  <c r="E27" i="3"/>
  <c r="M27" i="3"/>
  <c r="J26" i="3"/>
  <c r="H25" i="3"/>
  <c r="I27" i="3"/>
  <c r="E25" i="3"/>
  <c r="O28" i="3" l="1"/>
  <c r="K28" i="3"/>
  <c r="F28" i="3"/>
  <c r="D28" i="3"/>
  <c r="N28" i="3"/>
  <c r="J28" i="3"/>
  <c r="C28" i="3"/>
  <c r="M28" i="3"/>
  <c r="I28" i="3"/>
  <c r="B28" i="3"/>
  <c r="A29" i="3"/>
  <c r="L28" i="3"/>
  <c r="E28" i="3"/>
  <c r="H28" i="3"/>
  <c r="O29" i="3" l="1"/>
  <c r="K29" i="3"/>
  <c r="F29" i="3"/>
  <c r="D29" i="3"/>
  <c r="N29" i="3"/>
  <c r="J29" i="3"/>
  <c r="C29" i="3"/>
  <c r="M29" i="3"/>
  <c r="I29" i="3"/>
  <c r="B29" i="3"/>
  <c r="E29" i="3"/>
  <c r="H29" i="3"/>
  <c r="A30" i="3"/>
  <c r="L29" i="3"/>
  <c r="L32" i="3" l="1"/>
  <c r="H32" i="3"/>
  <c r="D32" i="3"/>
  <c r="M31" i="3"/>
  <c r="I31" i="3"/>
  <c r="O30" i="3"/>
  <c r="K30" i="3"/>
  <c r="F30" i="3"/>
  <c r="D30" i="3"/>
  <c r="O32" i="3"/>
  <c r="K32" i="3"/>
  <c r="L31" i="3"/>
  <c r="H31" i="3"/>
  <c r="E31" i="3"/>
  <c r="N30" i="3"/>
  <c r="J30" i="3"/>
  <c r="C30" i="3"/>
  <c r="N32" i="3"/>
  <c r="J32" i="3"/>
  <c r="O31" i="3"/>
  <c r="K31" i="3"/>
  <c r="F31" i="3"/>
  <c r="D31" i="3"/>
  <c r="M30" i="3"/>
  <c r="I30" i="3"/>
  <c r="B30" i="3"/>
  <c r="M32" i="3"/>
  <c r="J31" i="3"/>
  <c r="H30" i="3"/>
  <c r="I32" i="3"/>
  <c r="E30" i="3"/>
  <c r="A33" i="3"/>
  <c r="L30" i="3"/>
  <c r="E32" i="3"/>
  <c r="N31" i="3"/>
  <c r="L35" i="3" l="1"/>
  <c r="H35" i="3"/>
  <c r="D35" i="3"/>
  <c r="M34" i="3"/>
  <c r="I34" i="3"/>
  <c r="O33" i="3"/>
  <c r="K33" i="3"/>
  <c r="F33" i="3"/>
  <c r="D33" i="3"/>
  <c r="O35" i="3"/>
  <c r="K35" i="3"/>
  <c r="L34" i="3"/>
  <c r="H34" i="3"/>
  <c r="E34" i="3"/>
  <c r="N33" i="3"/>
  <c r="J33" i="3"/>
  <c r="C33" i="3"/>
  <c r="N35" i="3"/>
  <c r="J35" i="3"/>
  <c r="O34" i="3"/>
  <c r="K34" i="3"/>
  <c r="F34" i="3"/>
  <c r="D34" i="3"/>
  <c r="M33" i="3"/>
  <c r="I33" i="3"/>
  <c r="B33" i="3"/>
  <c r="A36" i="3"/>
  <c r="N34" i="3"/>
  <c r="L33" i="3"/>
  <c r="M35" i="3"/>
  <c r="J34" i="3"/>
  <c r="H33" i="3"/>
  <c r="E35" i="3"/>
  <c r="I35" i="3"/>
  <c r="E33" i="3"/>
  <c r="L38" i="3" l="1"/>
  <c r="H38" i="3"/>
  <c r="D38" i="3"/>
  <c r="M37" i="3"/>
  <c r="I37" i="3"/>
  <c r="O36" i="3"/>
  <c r="K36" i="3"/>
  <c r="F36" i="3"/>
  <c r="D36" i="3"/>
  <c r="O38" i="3"/>
  <c r="K38" i="3"/>
  <c r="L37" i="3"/>
  <c r="H37" i="3"/>
  <c r="E37" i="3"/>
  <c r="N36" i="3"/>
  <c r="J36" i="3"/>
  <c r="C36" i="3"/>
  <c r="N38" i="3"/>
  <c r="J38" i="3"/>
  <c r="O37" i="3"/>
  <c r="K37" i="3"/>
  <c r="F37" i="3"/>
  <c r="D37" i="3"/>
  <c r="M36" i="3"/>
  <c r="I36" i="3"/>
  <c r="B36" i="3"/>
  <c r="E38" i="3"/>
  <c r="A39" i="3"/>
  <c r="N37" i="3"/>
  <c r="L36" i="3"/>
  <c r="I38" i="3"/>
  <c r="E36" i="3"/>
  <c r="M38" i="3"/>
  <c r="J37" i="3"/>
  <c r="H36" i="3"/>
  <c r="O41" i="3" l="1"/>
  <c r="K41" i="3"/>
  <c r="A42" i="3"/>
  <c r="M41" i="3"/>
  <c r="N41" i="3"/>
  <c r="H41" i="3"/>
  <c r="D41" i="3"/>
  <c r="M40" i="3"/>
  <c r="I40" i="3"/>
  <c r="O39" i="3"/>
  <c r="K39" i="3"/>
  <c r="F39" i="3"/>
  <c r="D39" i="3"/>
  <c r="L41" i="3"/>
  <c r="L40" i="3"/>
  <c r="H40" i="3"/>
  <c r="E40" i="3"/>
  <c r="N39" i="3"/>
  <c r="J39" i="3"/>
  <c r="C39" i="3"/>
  <c r="J41" i="3"/>
  <c r="O40" i="3"/>
  <c r="K40" i="3"/>
  <c r="F40" i="3"/>
  <c r="D40" i="3"/>
  <c r="M39" i="3"/>
  <c r="I39" i="3"/>
  <c r="B39" i="3"/>
  <c r="I41" i="3"/>
  <c r="E39" i="3"/>
  <c r="E41" i="3"/>
  <c r="J40" i="3"/>
  <c r="H39" i="3"/>
  <c r="N40" i="3"/>
  <c r="L39" i="3"/>
  <c r="O44" i="3" l="1"/>
  <c r="K44" i="3"/>
  <c r="L43" i="3"/>
  <c r="H43" i="3"/>
  <c r="E43" i="3"/>
  <c r="N42" i="3"/>
  <c r="J42" i="3"/>
  <c r="C42" i="3"/>
  <c r="N44" i="3"/>
  <c r="J44" i="3"/>
  <c r="O43" i="3"/>
  <c r="K43" i="3"/>
  <c r="F43" i="3"/>
  <c r="D43" i="3"/>
  <c r="M42" i="3"/>
  <c r="I42" i="3"/>
  <c r="B42" i="3"/>
  <c r="A45" i="3"/>
  <c r="M44" i="3"/>
  <c r="I44" i="3"/>
  <c r="E44" i="3"/>
  <c r="N43" i="3"/>
  <c r="J43" i="3"/>
  <c r="L42" i="3"/>
  <c r="H42" i="3"/>
  <c r="E42" i="3"/>
  <c r="M43" i="3"/>
  <c r="K42" i="3"/>
  <c r="L44" i="3"/>
  <c r="I43" i="3"/>
  <c r="F42" i="3"/>
  <c r="H44" i="3"/>
  <c r="D42" i="3"/>
  <c r="D44" i="3"/>
  <c r="O42" i="3"/>
  <c r="N45" i="3" l="1"/>
  <c r="J45" i="3"/>
  <c r="C45" i="3"/>
  <c r="M45" i="3"/>
  <c r="I45" i="3"/>
  <c r="B45" i="3"/>
  <c r="A46" i="3"/>
  <c r="L45" i="3"/>
  <c r="H45" i="3"/>
  <c r="E45" i="3"/>
  <c r="O45" i="3"/>
  <c r="K45" i="3"/>
  <c r="F45" i="3"/>
  <c r="D45" i="3"/>
  <c r="N46" i="3" l="1"/>
  <c r="J46" i="3"/>
  <c r="C46" i="3"/>
  <c r="M46" i="3"/>
  <c r="I46" i="3"/>
  <c r="B46" i="3"/>
  <c r="A47" i="3"/>
  <c r="L46" i="3"/>
  <c r="H46" i="3"/>
  <c r="E46" i="3"/>
  <c r="D46" i="3"/>
  <c r="O46" i="3"/>
  <c r="K46" i="3"/>
  <c r="F46" i="3"/>
  <c r="N47" i="3" l="1"/>
  <c r="J47" i="3"/>
  <c r="C47" i="3"/>
  <c r="M47" i="3"/>
  <c r="I47" i="3"/>
  <c r="B47" i="3"/>
  <c r="A48" i="3"/>
  <c r="L47" i="3"/>
  <c r="H47" i="3"/>
  <c r="E47" i="3"/>
  <c r="F47" i="3"/>
  <c r="D47" i="3"/>
  <c r="O47" i="3"/>
  <c r="K47" i="3"/>
  <c r="N50" i="3" l="1"/>
  <c r="J50" i="3"/>
  <c r="O49" i="3"/>
  <c r="K49" i="3"/>
  <c r="F49" i="3"/>
  <c r="D49" i="3"/>
  <c r="L50" i="3"/>
  <c r="H50" i="3"/>
  <c r="D50" i="3"/>
  <c r="M49" i="3"/>
  <c r="I49" i="3"/>
  <c r="A51" i="3"/>
  <c r="I50" i="3"/>
  <c r="N49" i="3"/>
  <c r="N48" i="3"/>
  <c r="J48" i="3"/>
  <c r="C48" i="3"/>
  <c r="O50" i="3"/>
  <c r="L49" i="3"/>
  <c r="E49" i="3"/>
  <c r="M48" i="3"/>
  <c r="I48" i="3"/>
  <c r="B48" i="3"/>
  <c r="M50" i="3"/>
  <c r="E50" i="3"/>
  <c r="J49" i="3"/>
  <c r="L48" i="3"/>
  <c r="H48" i="3"/>
  <c r="E48" i="3"/>
  <c r="K50" i="3"/>
  <c r="K48" i="3"/>
  <c r="F48" i="3"/>
  <c r="H49" i="3"/>
  <c r="D48" i="3"/>
  <c r="O48" i="3"/>
  <c r="N53" i="3" l="1"/>
  <c r="J53" i="3"/>
  <c r="O52" i="3"/>
  <c r="K52" i="3"/>
  <c r="F52" i="3"/>
  <c r="D52" i="3"/>
  <c r="M51" i="3"/>
  <c r="I51" i="3"/>
  <c r="B51" i="3"/>
  <c r="L53" i="3"/>
  <c r="H53" i="3"/>
  <c r="D53" i="3"/>
  <c r="M52" i="3"/>
  <c r="I52" i="3"/>
  <c r="O51" i="3"/>
  <c r="K51" i="3"/>
  <c r="F51" i="3"/>
  <c r="D51" i="3"/>
  <c r="M53" i="3"/>
  <c r="E53" i="3"/>
  <c r="J52" i="3"/>
  <c r="H51" i="3"/>
  <c r="K53" i="3"/>
  <c r="H52" i="3"/>
  <c r="N51" i="3"/>
  <c r="A54" i="3"/>
  <c r="I53" i="3"/>
  <c r="N52" i="3"/>
  <c r="L51" i="3"/>
  <c r="E51" i="3"/>
  <c r="L52" i="3"/>
  <c r="E52" i="3"/>
  <c r="O53" i="3"/>
  <c r="J51" i="3"/>
  <c r="C51" i="3"/>
  <c r="N56" i="3" l="1"/>
  <c r="J56" i="3"/>
  <c r="O55" i="3"/>
  <c r="K55" i="3"/>
  <c r="F55" i="3"/>
  <c r="D55" i="3"/>
  <c r="M54" i="3"/>
  <c r="I54" i="3"/>
  <c r="B54" i="3"/>
  <c r="L56" i="3"/>
  <c r="H56" i="3"/>
  <c r="D56" i="3"/>
  <c r="M55" i="3"/>
  <c r="I55" i="3"/>
  <c r="O54" i="3"/>
  <c r="K54" i="3"/>
  <c r="F54" i="3"/>
  <c r="D54" i="3"/>
  <c r="A57" i="3"/>
  <c r="I56" i="3"/>
  <c r="N55" i="3"/>
  <c r="L54" i="3"/>
  <c r="E54" i="3"/>
  <c r="O56" i="3"/>
  <c r="L55" i="3"/>
  <c r="E55" i="3"/>
  <c r="J54" i="3"/>
  <c r="C54" i="3"/>
  <c r="M56" i="3"/>
  <c r="E56" i="3"/>
  <c r="J55" i="3"/>
  <c r="H54" i="3"/>
  <c r="N54" i="3"/>
  <c r="K56" i="3"/>
  <c r="H55" i="3"/>
  <c r="M57" i="3" l="1"/>
  <c r="I57" i="3"/>
  <c r="B57" i="3"/>
  <c r="O57" i="3"/>
  <c r="K57" i="3"/>
  <c r="F57" i="3"/>
  <c r="D57" i="3"/>
  <c r="H57" i="3"/>
  <c r="N57" i="3"/>
  <c r="A58" i="3"/>
  <c r="L57" i="3"/>
  <c r="E57" i="3"/>
  <c r="C57" i="3"/>
  <c r="J57" i="3"/>
  <c r="L60" i="3" l="1"/>
  <c r="H60" i="3"/>
  <c r="D60" i="3"/>
  <c r="M59" i="3"/>
  <c r="I59" i="3"/>
  <c r="O58" i="3"/>
  <c r="N60" i="3"/>
  <c r="J60" i="3"/>
  <c r="O59" i="3"/>
  <c r="K59" i="3"/>
  <c r="F59" i="3"/>
  <c r="D59" i="3"/>
  <c r="M58" i="3"/>
  <c r="K60" i="3"/>
  <c r="H59" i="3"/>
  <c r="N58" i="3"/>
  <c r="I58" i="3"/>
  <c r="B58" i="3"/>
  <c r="O60" i="3"/>
  <c r="L59" i="3"/>
  <c r="E59" i="3"/>
  <c r="K58" i="3"/>
  <c r="F58" i="3"/>
  <c r="D58" i="3"/>
  <c r="A61" i="3"/>
  <c r="N59" i="3"/>
  <c r="L58" i="3"/>
  <c r="E58" i="3"/>
  <c r="M60" i="3"/>
  <c r="J59" i="3"/>
  <c r="J58" i="3"/>
  <c r="C58" i="3"/>
  <c r="I60" i="3"/>
  <c r="H58" i="3"/>
  <c r="E60" i="3"/>
  <c r="O61" i="3" l="1"/>
  <c r="K61" i="3"/>
  <c r="F61" i="3"/>
  <c r="D61" i="3"/>
  <c r="M61" i="3"/>
  <c r="I61" i="3"/>
  <c r="B61" i="3"/>
  <c r="J61" i="3"/>
  <c r="C61" i="3"/>
  <c r="N61" i="3"/>
  <c r="A62" i="3"/>
  <c r="L61" i="3"/>
  <c r="H61" i="3"/>
  <c r="E61" i="3"/>
  <c r="O62" i="3" l="1"/>
  <c r="K62" i="3"/>
  <c r="F62" i="3"/>
  <c r="D62" i="3"/>
  <c r="M62" i="3"/>
  <c r="I62" i="3"/>
  <c r="B62" i="3"/>
  <c r="N62" i="3"/>
  <c r="J62" i="3"/>
  <c r="C62" i="3"/>
  <c r="E62" i="3"/>
  <c r="A63" i="3"/>
  <c r="L62" i="3"/>
  <c r="H62" i="3"/>
  <c r="L65" i="3" l="1"/>
  <c r="H65" i="3"/>
  <c r="D65" i="3"/>
  <c r="M64" i="3"/>
  <c r="I64" i="3"/>
  <c r="O63" i="3"/>
  <c r="K63" i="3"/>
  <c r="F63" i="3"/>
  <c r="D63" i="3"/>
  <c r="N65" i="3"/>
  <c r="J65" i="3"/>
  <c r="O64" i="3"/>
  <c r="K64" i="3"/>
  <c r="F64" i="3"/>
  <c r="D64" i="3"/>
  <c r="M63" i="3"/>
  <c r="I63" i="3"/>
  <c r="B63" i="3"/>
  <c r="O65" i="3"/>
  <c r="L64" i="3"/>
  <c r="E64" i="3"/>
  <c r="J63" i="3"/>
  <c r="C63" i="3"/>
  <c r="K65" i="3"/>
  <c r="H64" i="3"/>
  <c r="N63" i="3"/>
  <c r="M65" i="3"/>
  <c r="J64" i="3"/>
  <c r="H63" i="3"/>
  <c r="I65" i="3"/>
  <c r="E63" i="3"/>
  <c r="E65" i="3"/>
  <c r="N64" i="3"/>
  <c r="L63" i="3"/>
  <c r="A66" i="3"/>
  <c r="L68" i="3" l="1"/>
  <c r="H68" i="3"/>
  <c r="D68" i="3"/>
  <c r="M67" i="3"/>
  <c r="I67" i="3"/>
  <c r="O66" i="3"/>
  <c r="K66" i="3"/>
  <c r="F66" i="3"/>
  <c r="D66" i="3"/>
  <c r="N68" i="3"/>
  <c r="J68" i="3"/>
  <c r="O67" i="3"/>
  <c r="K67" i="3"/>
  <c r="F67" i="3"/>
  <c r="D67" i="3"/>
  <c r="M66" i="3"/>
  <c r="I66" i="3"/>
  <c r="B66" i="3"/>
  <c r="K68" i="3"/>
  <c r="H67" i="3"/>
  <c r="N66" i="3"/>
  <c r="A69" i="3"/>
  <c r="O68" i="3"/>
  <c r="L67" i="3"/>
  <c r="E67" i="3"/>
  <c r="J66" i="3"/>
  <c r="C66" i="3"/>
  <c r="N67" i="3"/>
  <c r="L66" i="3"/>
  <c r="M68" i="3"/>
  <c r="J67" i="3"/>
  <c r="H66" i="3"/>
  <c r="I68" i="3"/>
  <c r="E66" i="3"/>
  <c r="E68" i="3"/>
  <c r="L71" i="3" l="1"/>
  <c r="H71" i="3"/>
  <c r="D71" i="3"/>
  <c r="M70" i="3"/>
  <c r="I70" i="3"/>
  <c r="O69" i="3"/>
  <c r="K69" i="3"/>
  <c r="F69" i="3"/>
  <c r="D69" i="3"/>
  <c r="N71" i="3"/>
  <c r="J71" i="3"/>
  <c r="O70" i="3"/>
  <c r="K70" i="3"/>
  <c r="F70" i="3"/>
  <c r="D70" i="3"/>
  <c r="M69" i="3"/>
  <c r="I69" i="3"/>
  <c r="B69" i="3"/>
  <c r="O71" i="3"/>
  <c r="L70" i="3"/>
  <c r="E70" i="3"/>
  <c r="J69" i="3"/>
  <c r="C69" i="3"/>
  <c r="M71" i="3"/>
  <c r="E71" i="3"/>
  <c r="J70" i="3"/>
  <c r="H69" i="3"/>
  <c r="K71" i="3"/>
  <c r="H70" i="3"/>
  <c r="N69" i="3"/>
  <c r="I71" i="3"/>
  <c r="E69" i="3"/>
  <c r="N70" i="3"/>
  <c r="L69" i="3"/>
  <c r="A72" i="3"/>
  <c r="L74" i="3" l="1"/>
  <c r="H74" i="3"/>
  <c r="D74" i="3"/>
  <c r="M73" i="3"/>
  <c r="I73" i="3"/>
  <c r="O72" i="3"/>
  <c r="K72" i="3"/>
  <c r="F72" i="3"/>
  <c r="D72" i="3"/>
  <c r="N74" i="3"/>
  <c r="J74" i="3"/>
  <c r="O73" i="3"/>
  <c r="K73" i="3"/>
  <c r="F73" i="3"/>
  <c r="D73" i="3"/>
  <c r="M72" i="3"/>
  <c r="I72" i="3"/>
  <c r="B72" i="3"/>
  <c r="K74" i="3"/>
  <c r="H73" i="3"/>
  <c r="N72" i="3"/>
  <c r="I74" i="3"/>
  <c r="N73" i="3"/>
  <c r="L72" i="3"/>
  <c r="E72" i="3"/>
  <c r="O74" i="3"/>
  <c r="L73" i="3"/>
  <c r="E73" i="3"/>
  <c r="J72" i="3"/>
  <c r="C72" i="3"/>
  <c r="J73" i="3"/>
  <c r="M74" i="3"/>
  <c r="H72" i="3"/>
  <c r="E74" i="3"/>
</calcChain>
</file>

<file path=xl/sharedStrings.xml><?xml version="1.0" encoding="utf-8"?>
<sst xmlns="http://schemas.openxmlformats.org/spreadsheetml/2006/main" count="12" uniqueCount="12">
  <si>
    <t>年度</t>
    <rPh sb="0" eb="2">
      <t>ネンド</t>
    </rPh>
    <phoneticPr fontId="2"/>
  </si>
  <si>
    <t>月予定表</t>
    <rPh sb="0" eb="1">
      <t>ガツ</t>
    </rPh>
    <rPh sb="1" eb="4">
      <t>ヨテイヒョウ</t>
    </rPh>
    <phoneticPr fontId="2"/>
  </si>
  <si>
    <t>月</t>
    <rPh sb="0" eb="1">
      <t>ガツ</t>
    </rPh>
    <phoneticPr fontId="2"/>
  </si>
  <si>
    <t>月日</t>
    <rPh sb="0" eb="2">
      <t>ガッピ</t>
    </rPh>
    <phoneticPr fontId="2"/>
  </si>
  <si>
    <t>曜</t>
    <rPh sb="0" eb="1">
      <t>ヨウ</t>
    </rPh>
    <phoneticPr fontId="2"/>
  </si>
  <si>
    <t>時程</t>
    <rPh sb="0" eb="2">
      <t>ジテイ</t>
    </rPh>
    <phoneticPr fontId="2"/>
  </si>
  <si>
    <t>行事予定</t>
    <rPh sb="0" eb="2">
      <t>ギョウジ</t>
    </rPh>
    <rPh sb="2" eb="4">
      <t>ヨテイ</t>
    </rPh>
    <phoneticPr fontId="2"/>
  </si>
  <si>
    <t>その他</t>
    <rPh sb="2" eb="3">
      <t>タ</t>
    </rPh>
    <phoneticPr fontId="2"/>
  </si>
  <si>
    <t>学年</t>
    <rPh sb="0" eb="2">
      <t>ガクネン</t>
    </rPh>
    <phoneticPr fontId="2"/>
  </si>
  <si>
    <t>給食</t>
    <rPh sb="0" eb="2">
      <t>キュウショク</t>
    </rPh>
    <phoneticPr fontId="2"/>
  </si>
  <si>
    <t>部活</t>
    <rPh sb="0" eb="2">
      <t>ブカツ</t>
    </rPh>
    <phoneticPr fontId="2"/>
  </si>
  <si>
    <t>授業予定</t>
    <rPh sb="0" eb="2">
      <t>ジュギョウ</t>
    </rPh>
    <rPh sb="2" eb="4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</si>
</sst>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0;"/>
    <numFmt numFmtId="177" formatCode="m/d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4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1"/>
      <color theme="1"/>
      <name val="HGｺﾞｼｯｸE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176" fontId="1" fillId="2" borderId="0" xfId="0" applyNumberFormat="1" applyFont="1" applyFill="1" applyBorder="1" applyAlignment="1">
      <alignment vertical="center" shrinkToFit="1"/>
    </xf>
    <xf numFmtId="176" fontId="1" fillId="2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3" borderId="1" xfId="0" applyFont="1" applyFill="1" applyBorder="1" applyAlignment="1">
      <alignment vertical="center" shrinkToFit="1"/>
    </xf>
    <xf numFmtId="0" fontId="4" fillId="4" borderId="2" xfId="0" applyFont="1" applyFill="1" applyBorder="1" applyAlignment="1">
      <alignment vertical="center" shrinkToFit="1"/>
    </xf>
    <xf numFmtId="176" fontId="5" fillId="0" borderId="3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vertical="center" shrinkToFit="1"/>
    </xf>
    <xf numFmtId="0" fontId="4" fillId="4" borderId="5" xfId="0" applyFont="1" applyFill="1" applyBorder="1" applyAlignment="1">
      <alignment vertical="center" shrinkToFit="1"/>
    </xf>
    <xf numFmtId="0" fontId="0" fillId="5" borderId="0" xfId="0" applyFill="1" applyAlignment="1">
      <alignment vertical="center" shrinkToFit="1"/>
    </xf>
    <xf numFmtId="176" fontId="8" fillId="6" borderId="6" xfId="0" applyNumberFormat="1" applyFont="1" applyFill="1" applyBorder="1" applyAlignment="1">
      <alignment horizontal="center" vertical="center" shrinkToFit="1"/>
    </xf>
    <xf numFmtId="176" fontId="8" fillId="6" borderId="7" xfId="0" applyNumberFormat="1" applyFont="1" applyFill="1" applyBorder="1" applyAlignment="1">
      <alignment horizontal="center" vertical="center" shrinkToFit="1"/>
    </xf>
    <xf numFmtId="176" fontId="8" fillId="6" borderId="8" xfId="0" applyNumberFormat="1" applyFont="1" applyFill="1" applyBorder="1" applyAlignment="1">
      <alignment horizontal="center" vertical="center" textRotation="255" shrinkToFit="1"/>
    </xf>
    <xf numFmtId="176" fontId="8" fillId="6" borderId="9" xfId="0" applyNumberFormat="1" applyFont="1" applyFill="1" applyBorder="1" applyAlignment="1">
      <alignment horizontal="center" vertical="center" shrinkToFit="1"/>
    </xf>
    <xf numFmtId="176" fontId="8" fillId="6" borderId="10" xfId="0" applyNumberFormat="1" applyFont="1" applyFill="1" applyBorder="1" applyAlignment="1">
      <alignment horizontal="center" vertical="center" shrinkToFit="1"/>
    </xf>
    <xf numFmtId="176" fontId="8" fillId="6" borderId="11" xfId="0" applyNumberFormat="1" applyFont="1" applyFill="1" applyBorder="1" applyAlignment="1">
      <alignment horizontal="center" vertical="center" shrinkToFit="1"/>
    </xf>
    <xf numFmtId="176" fontId="8" fillId="6" borderId="12" xfId="0" applyNumberFormat="1" applyFont="1" applyFill="1" applyBorder="1" applyAlignment="1">
      <alignment horizontal="center" vertical="center" textRotation="255" shrinkToFit="1"/>
    </xf>
    <xf numFmtId="176" fontId="8" fillId="6" borderId="7" xfId="0" applyNumberFormat="1" applyFont="1" applyFill="1" applyBorder="1" applyAlignment="1">
      <alignment horizontal="center" vertical="center" textRotation="255" shrinkToFit="1"/>
    </xf>
    <xf numFmtId="0" fontId="9" fillId="0" borderId="0" xfId="0" applyFont="1" applyAlignment="1">
      <alignment vertical="center" shrinkToFit="1"/>
    </xf>
    <xf numFmtId="176" fontId="8" fillId="6" borderId="13" xfId="0" applyNumberFormat="1" applyFont="1" applyFill="1" applyBorder="1" applyAlignment="1">
      <alignment horizontal="center" vertical="center" shrinkToFit="1"/>
    </xf>
    <xf numFmtId="176" fontId="8" fillId="6" borderId="14" xfId="0" applyNumberFormat="1" applyFont="1" applyFill="1" applyBorder="1" applyAlignment="1">
      <alignment horizontal="center" vertical="center" shrinkToFit="1"/>
    </xf>
    <xf numFmtId="176" fontId="8" fillId="6" borderId="15" xfId="0" applyNumberFormat="1" applyFont="1" applyFill="1" applyBorder="1" applyAlignment="1">
      <alignment horizontal="center" vertical="center" textRotation="255" shrinkToFit="1"/>
    </xf>
    <xf numFmtId="176" fontId="8" fillId="6" borderId="16" xfId="0" applyNumberFormat="1" applyFont="1" applyFill="1" applyBorder="1" applyAlignment="1">
      <alignment horizontal="center" vertical="center" shrinkToFit="1"/>
    </xf>
    <xf numFmtId="176" fontId="8" fillId="6" borderId="17" xfId="0" applyNumberFormat="1" applyFont="1" applyFill="1" applyBorder="1" applyAlignment="1">
      <alignment horizontal="center" vertical="center" shrinkToFit="1"/>
    </xf>
    <xf numFmtId="176" fontId="8" fillId="6" borderId="18" xfId="0" applyNumberFormat="1" applyFont="1" applyFill="1" applyBorder="1" applyAlignment="1">
      <alignment horizontal="center" vertical="center" shrinkToFit="1"/>
    </xf>
    <xf numFmtId="176" fontId="8" fillId="6" borderId="19" xfId="0" applyNumberFormat="1" applyFont="1" applyFill="1" applyBorder="1" applyAlignment="1">
      <alignment horizontal="center" vertical="center" textRotation="255" shrinkToFit="1"/>
    </xf>
    <xf numFmtId="176" fontId="8" fillId="6" borderId="14" xfId="0" applyNumberFormat="1" applyFont="1" applyFill="1" applyBorder="1" applyAlignment="1">
      <alignment horizontal="center" vertical="center" textRotation="255" shrinkToFit="1"/>
    </xf>
    <xf numFmtId="176" fontId="8" fillId="6" borderId="14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177" fontId="11" fillId="0" borderId="20" xfId="0" applyNumberFormat="1" applyFont="1" applyFill="1" applyBorder="1" applyAlignment="1">
      <alignment horizontal="center" vertical="center" shrinkToFit="1"/>
    </xf>
    <xf numFmtId="176" fontId="11" fillId="0" borderId="21" xfId="0" applyNumberFormat="1" applyFont="1" applyFill="1" applyBorder="1" applyAlignment="1">
      <alignment horizontal="center" vertical="center" shrinkToFit="1"/>
    </xf>
    <xf numFmtId="176" fontId="11" fillId="0" borderId="22" xfId="0" applyNumberFormat="1" applyFont="1" applyFill="1" applyBorder="1" applyAlignment="1">
      <alignment horizontal="center" vertical="center" shrinkToFit="1"/>
    </xf>
    <xf numFmtId="176" fontId="11" fillId="0" borderId="22" xfId="0" applyNumberFormat="1" applyFont="1" applyFill="1" applyBorder="1" applyAlignment="1">
      <alignment vertical="center" shrinkToFit="1"/>
    </xf>
    <xf numFmtId="176" fontId="11" fillId="0" borderId="23" xfId="0" applyNumberFormat="1" applyFont="1" applyFill="1" applyBorder="1" applyAlignment="1">
      <alignment vertical="center" shrinkToFit="1"/>
    </xf>
    <xf numFmtId="176" fontId="11" fillId="0" borderId="21" xfId="0" applyNumberFormat="1" applyFont="1" applyFill="1" applyBorder="1" applyAlignment="1">
      <alignment vertical="center" shrinkToFit="1"/>
    </xf>
    <xf numFmtId="176" fontId="11" fillId="0" borderId="24" xfId="0" applyNumberFormat="1" applyFont="1" applyFill="1" applyBorder="1" applyAlignment="1">
      <alignment horizontal="center" vertical="center" shrinkToFit="1"/>
    </xf>
    <xf numFmtId="176" fontId="11" fillId="0" borderId="25" xfId="0" applyNumberFormat="1" applyFont="1" applyFill="1" applyBorder="1" applyAlignment="1">
      <alignment horizontal="center" vertical="center" shrinkToFit="1"/>
    </xf>
    <xf numFmtId="177" fontId="11" fillId="0" borderId="26" xfId="0" applyNumberFormat="1" applyFont="1" applyFill="1" applyBorder="1" applyAlignment="1">
      <alignment horizontal="center" vertical="center" shrinkToFit="1"/>
    </xf>
    <xf numFmtId="176" fontId="11" fillId="0" borderId="27" xfId="0" applyNumberFormat="1" applyFont="1" applyFill="1" applyBorder="1" applyAlignment="1">
      <alignment horizontal="center" vertical="center" shrinkToFit="1"/>
    </xf>
    <xf numFmtId="176" fontId="11" fillId="0" borderId="28" xfId="0" applyNumberFormat="1" applyFont="1" applyFill="1" applyBorder="1" applyAlignment="1">
      <alignment horizontal="center" vertical="center" shrinkToFit="1"/>
    </xf>
    <xf numFmtId="176" fontId="11" fillId="0" borderId="28" xfId="0" applyNumberFormat="1" applyFont="1" applyFill="1" applyBorder="1" applyAlignment="1">
      <alignment vertical="center" shrinkToFit="1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27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horizontal="center" vertical="center" shrinkToFit="1"/>
    </xf>
    <xf numFmtId="176" fontId="11" fillId="0" borderId="31" xfId="0" applyNumberFormat="1" applyFont="1" applyFill="1" applyBorder="1" applyAlignment="1">
      <alignment horizontal="center" vertical="center" shrinkToFit="1"/>
    </xf>
    <xf numFmtId="177" fontId="11" fillId="0" borderId="32" xfId="0" applyNumberFormat="1" applyFont="1" applyFill="1" applyBorder="1" applyAlignment="1">
      <alignment horizontal="center" vertical="center" shrinkToFit="1"/>
    </xf>
    <xf numFmtId="176" fontId="11" fillId="0" borderId="18" xfId="0" applyNumberFormat="1" applyFont="1" applyFill="1" applyBorder="1" applyAlignment="1">
      <alignment horizontal="center" vertical="center" shrinkToFit="1"/>
    </xf>
    <xf numFmtId="176" fontId="11" fillId="0" borderId="16" xfId="0" applyNumberFormat="1" applyFont="1" applyFill="1" applyBorder="1" applyAlignment="1">
      <alignment horizontal="center" vertical="center" shrinkToFit="1"/>
    </xf>
    <xf numFmtId="176" fontId="11" fillId="0" borderId="16" xfId="0" applyNumberFormat="1" applyFont="1" applyFill="1" applyBorder="1" applyAlignment="1">
      <alignment vertical="center" shrinkToFit="1"/>
    </xf>
    <xf numFmtId="176" fontId="11" fillId="0" borderId="17" xfId="0" applyNumberFormat="1" applyFont="1" applyFill="1" applyBorder="1" applyAlignment="1">
      <alignment vertical="center" shrinkToFit="1"/>
    </xf>
    <xf numFmtId="176" fontId="11" fillId="0" borderId="18" xfId="0" applyNumberFormat="1" applyFont="1" applyFill="1" applyBorder="1" applyAlignment="1">
      <alignment vertical="center" shrinkToFit="1"/>
    </xf>
    <xf numFmtId="176" fontId="11" fillId="0" borderId="33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177" fontId="11" fillId="0" borderId="20" xfId="0" applyNumberFormat="1" applyFont="1" applyFill="1" applyBorder="1" applyAlignment="1">
      <alignment horizontal="center" vertical="center" shrinkToFit="1"/>
    </xf>
    <xf numFmtId="176" fontId="11" fillId="0" borderId="21" xfId="0" applyNumberFormat="1" applyFont="1" applyFill="1" applyBorder="1" applyAlignment="1">
      <alignment horizontal="center" vertical="center" shrinkToFit="1"/>
    </xf>
    <xf numFmtId="176" fontId="11" fillId="0" borderId="2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68"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CC66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1.209.100\&#32887;&#21729;&#20849;&#26377;\1%20&#21335;&#37111;&#20013;&#23398;&#26657;&#20849;&#26377;&#25991;&#26360;\02%20&#25945;&#21209;&#37096;\1%20&#24180;&#38291;&#35336;&#30011;&#12539;&#36913;&#20104;&#23450;&#12539;&#26178;&#38291;&#21106;\R4\&#20351;&#29992;&#12375;&#12394;&#12356;&#12501;&#12449;&#12452;&#12523;\R4&#24180;&#38291;&#35336;&#30011;&#652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間計画元データ"/>
      <sheetName val="授業時数配当一覧"/>
      <sheetName val="授業時数"/>
      <sheetName val="月予定（教育計画用）"/>
      <sheetName val="月予定（職員会議用）"/>
      <sheetName val="年間行事予定"/>
      <sheetName val="年間行事予定 (簡易版)"/>
      <sheetName val="学校日誌"/>
      <sheetName val="学校日誌 （土日用)"/>
      <sheetName val="職員室表示"/>
      <sheetName val="時数確認"/>
    </sheetNames>
    <sheetDataSet>
      <sheetData sheetId="0">
        <row r="4">
          <cell r="B4">
            <v>44652</v>
          </cell>
          <cell r="C4" t="str">
            <v>金</v>
          </cell>
          <cell r="E4" t="str">
            <v>学年始休業日</v>
          </cell>
          <cell r="F4" t="str">
            <v>一斉赴任日　13:30（新任14:00）</v>
          </cell>
          <cell r="G4" t="str">
            <v>打合せ13:30</v>
          </cell>
          <cell r="Q4" t="str">
            <v>深瀬，佐藤，寺内，利根川（1日）</v>
          </cell>
          <cell r="T4" t="str">
            <v>鎌田，山田（幸）</v>
          </cell>
          <cell r="AY4" t="str">
            <v>佐藤</v>
          </cell>
        </row>
        <row r="5">
          <cell r="B5">
            <v>44653</v>
          </cell>
          <cell r="C5" t="str">
            <v>土</v>
          </cell>
        </row>
        <row r="6">
          <cell r="B6">
            <v>44654</v>
          </cell>
          <cell r="C6" t="str">
            <v>日</v>
          </cell>
        </row>
        <row r="7">
          <cell r="B7">
            <v>44655</v>
          </cell>
          <cell r="C7" t="str">
            <v>月</v>
          </cell>
          <cell r="E7" t="str">
            <v>学年始休業日</v>
          </cell>
          <cell r="F7" t="str">
            <v>職員会議１（午前）</v>
          </cell>
          <cell r="G7" t="str">
            <v>学年部会（午後）</v>
          </cell>
          <cell r="K7" t="str">
            <v>校長，大宮：服務宣誓式13:30南庁舎</v>
          </cell>
          <cell r="L7" t="str">
            <v>校長：町校長会議（宣誓式後・庁舎）</v>
          </cell>
          <cell r="Q7" t="str">
            <v>黒沼（1日）</v>
          </cell>
          <cell r="T7" t="str">
            <v>鎌田，山田（幸）</v>
          </cell>
          <cell r="AY7" t="str">
            <v>八島</v>
          </cell>
        </row>
        <row r="8">
          <cell r="B8">
            <v>44656</v>
          </cell>
          <cell r="C8" t="str">
            <v>火</v>
          </cell>
          <cell r="E8" t="str">
            <v>学年始休業日</v>
          </cell>
          <cell r="F8" t="str">
            <v>生徒理解会議（午前）</v>
          </cell>
          <cell r="G8" t="str">
            <v>教科領域部会（午後）</v>
          </cell>
          <cell r="K8" t="str">
            <v>利根川：初任研指導教員協議会11:00合庁</v>
          </cell>
          <cell r="T8" t="str">
            <v>鎌田，山田（幸）</v>
          </cell>
          <cell r="Y8" t="str">
            <v>後藤先生来校14:00</v>
          </cell>
          <cell r="Z8" t="str">
            <v>千葉：学び支援教室研修会12:30（OL)</v>
          </cell>
          <cell r="AY8" t="str">
            <v>利根川</v>
          </cell>
        </row>
        <row r="9">
          <cell r="B9">
            <v>44657</v>
          </cell>
          <cell r="C9" t="str">
            <v>水</v>
          </cell>
          <cell r="E9" t="str">
            <v>学年始休業日</v>
          </cell>
          <cell r="F9" t="str">
            <v>新年度準備</v>
          </cell>
          <cell r="G9" t="str">
            <v>安全点検日</v>
          </cell>
          <cell r="K9" t="str">
            <v>教頭：学校経営録説明会13:30合庁</v>
          </cell>
          <cell r="T9" t="str">
            <v>鎌田，山田（幸）</v>
          </cell>
          <cell r="Y9" t="str">
            <v>梁川先生来校10:00</v>
          </cell>
          <cell r="AY9" t="str">
            <v>蘇武</v>
          </cell>
        </row>
        <row r="10">
          <cell r="B10">
            <v>44658</v>
          </cell>
          <cell r="C10" t="str">
            <v>木</v>
          </cell>
          <cell r="E10" t="str">
            <v>学年始休業日</v>
          </cell>
          <cell r="F10" t="str">
            <v>新年度準備</v>
          </cell>
          <cell r="G10" t="str">
            <v>職員個人写真撮影(10:00)</v>
          </cell>
          <cell r="K10" t="str">
            <v>校長：郡中学校長会13:30小牛田中</v>
          </cell>
          <cell r="L10" t="str">
            <v>校長，佐藤：郡中体連評議員理事会14:00小牛田中</v>
          </cell>
          <cell r="T10" t="str">
            <v>鎌田，山田（幸）</v>
          </cell>
          <cell r="Y10" t="str">
            <v>Meet接続講習会13:30</v>
          </cell>
          <cell r="AY10" t="str">
            <v>鈴木</v>
          </cell>
        </row>
        <row r="11">
          <cell r="B11">
            <v>44659</v>
          </cell>
          <cell r="C11" t="str">
            <v>金</v>
          </cell>
          <cell r="D11" t="str">
            <v>B</v>
          </cell>
          <cell r="E11" t="str">
            <v>1学期始業式（1校時）</v>
          </cell>
          <cell r="F11" t="str">
            <v>打合せ</v>
          </cell>
          <cell r="G11" t="str">
            <v>式場準備(34校時）</v>
          </cell>
          <cell r="H11" t="str">
            <v>入学式（6校時）</v>
          </cell>
          <cell r="Q11" t="str">
            <v>寺内（前４）</v>
          </cell>
          <cell r="R11" t="str">
            <v>加藤（1日）</v>
          </cell>
          <cell r="T11" t="str">
            <v>鎌田，山田（幸）</v>
          </cell>
          <cell r="AA11" t="str">
            <v>－</v>
          </cell>
          <cell r="AB11" t="str">
            <v>欠</v>
          </cell>
          <cell r="AC11" t="str">
            <v>欠</v>
          </cell>
          <cell r="AD11" t="str">
            <v>欠</v>
          </cell>
          <cell r="AE11" t="str">
            <v>欠</v>
          </cell>
          <cell r="AF11" t="str">
            <v>学</v>
          </cell>
          <cell r="AG11" t="str">
            <v>行</v>
          </cell>
          <cell r="AH11" t="str">
            <v>－</v>
          </cell>
          <cell r="AI11" t="str">
            <v>行</v>
          </cell>
          <cell r="AJ11" t="str">
            <v>学</v>
          </cell>
          <cell r="AK11" t="str">
            <v>行</v>
          </cell>
          <cell r="AL11" t="str">
            <v>行</v>
          </cell>
          <cell r="AM11" t="str">
            <v>欠</v>
          </cell>
          <cell r="AN11" t="str">
            <v>欠</v>
          </cell>
          <cell r="AO11" t="str">
            <v>－</v>
          </cell>
          <cell r="AP11" t="str">
            <v>行</v>
          </cell>
          <cell r="AQ11" t="str">
            <v>学</v>
          </cell>
          <cell r="AR11" t="str">
            <v>行</v>
          </cell>
          <cell r="AS11" t="str">
            <v>行</v>
          </cell>
          <cell r="AT11" t="str">
            <v>欠</v>
          </cell>
          <cell r="AU11" t="str">
            <v>欠</v>
          </cell>
          <cell r="AV11" t="str">
            <v>×</v>
          </cell>
          <cell r="AW11" t="str">
            <v>×</v>
          </cell>
          <cell r="AX11" t="str">
            <v>×</v>
          </cell>
          <cell r="AY11" t="str">
            <v>深瀬</v>
          </cell>
        </row>
        <row r="12">
          <cell r="B12">
            <v>44660</v>
          </cell>
          <cell r="C12" t="str">
            <v>土</v>
          </cell>
        </row>
        <row r="13">
          <cell r="B13">
            <v>44661</v>
          </cell>
          <cell r="C13" t="str">
            <v>日</v>
          </cell>
        </row>
        <row r="14">
          <cell r="B14">
            <v>44662</v>
          </cell>
          <cell r="C14" t="str">
            <v>月</v>
          </cell>
          <cell r="D14" t="str">
            <v>A</v>
          </cell>
          <cell r="E14" t="str">
            <v>23年入学式片付け（1校時）</v>
          </cell>
          <cell r="F14" t="str">
            <v>対面式（6校時）</v>
          </cell>
          <cell r="G14" t="str">
            <v>1年生部活見学開始</v>
          </cell>
          <cell r="K14" t="str">
            <v>千葉：魅力ある・行きたくなる学校づくり事業担当者会16:00不中</v>
          </cell>
          <cell r="Q14" t="str">
            <v>高梨（1日）</v>
          </cell>
          <cell r="T14" t="str">
            <v>鎌田，山田（幸）</v>
          </cell>
          <cell r="AA14" t="str">
            <v>○</v>
          </cell>
          <cell r="AB14" t="str">
            <v>学</v>
          </cell>
          <cell r="AC14" t="str">
            <v>学</v>
          </cell>
          <cell r="AD14" t="str">
            <v>学</v>
          </cell>
          <cell r="AE14" t="str">
            <v>学</v>
          </cell>
          <cell r="AF14" t="str">
            <v>学</v>
          </cell>
          <cell r="AG14" t="str">
            <v>行</v>
          </cell>
          <cell r="AH14" t="str">
            <v>○</v>
          </cell>
          <cell r="AI14" t="str">
            <v>行</v>
          </cell>
          <cell r="AJ14" t="str">
            <v>学</v>
          </cell>
          <cell r="AK14" t="str">
            <v>学</v>
          </cell>
          <cell r="AL14" t="str">
            <v>学</v>
          </cell>
          <cell r="AM14" t="str">
            <v>学</v>
          </cell>
          <cell r="AN14" t="str">
            <v>行</v>
          </cell>
          <cell r="AO14" t="str">
            <v>○</v>
          </cell>
          <cell r="AP14" t="str">
            <v>行</v>
          </cell>
          <cell r="AQ14" t="str">
            <v>学</v>
          </cell>
          <cell r="AR14" t="str">
            <v>学</v>
          </cell>
          <cell r="AS14" t="str">
            <v>学</v>
          </cell>
          <cell r="AT14" t="str">
            <v>学</v>
          </cell>
          <cell r="AU14" t="str">
            <v>行</v>
          </cell>
          <cell r="AV14" t="str">
            <v>○</v>
          </cell>
          <cell r="AW14" t="str">
            <v>○</v>
          </cell>
          <cell r="AX14" t="str">
            <v>○</v>
          </cell>
          <cell r="AY14" t="str">
            <v>丹野</v>
          </cell>
        </row>
        <row r="15">
          <cell r="B15">
            <v>44663</v>
          </cell>
          <cell r="C15" t="str">
            <v>火</v>
          </cell>
          <cell r="D15" t="str">
            <v>A</v>
          </cell>
          <cell r="E15" t="str">
            <v>専門委員会・中央委員会</v>
          </cell>
          <cell r="F15" t="str">
            <v>部活休止</v>
          </cell>
          <cell r="G15" t="str">
            <v>身分証用写真撮影（1~3校時）</v>
          </cell>
          <cell r="H15" t="str">
            <v>副教材集金日（朝）</v>
          </cell>
          <cell r="K15" t="str">
            <v>校長：管内校長会（合庁）</v>
          </cell>
          <cell r="L15" t="str">
            <v>高梨：管内事務研究会15:00南郷庁舎</v>
          </cell>
          <cell r="T15" t="str">
            <v>鎌田，山田（幸）</v>
          </cell>
          <cell r="Y15" t="str">
            <v>北村先生来校</v>
          </cell>
          <cell r="AA15" t="str">
            <v>○</v>
          </cell>
          <cell r="AB15" t="str">
            <v>学</v>
          </cell>
          <cell r="AC15" t="str">
            <v>学</v>
          </cell>
          <cell r="AD15" t="str">
            <v>学</v>
          </cell>
          <cell r="AE15" t="str">
            <v>学</v>
          </cell>
          <cell r="AF15" t="str">
            <v>火５</v>
          </cell>
          <cell r="AG15" t="str">
            <v>欠</v>
          </cell>
          <cell r="AH15" t="str">
            <v>○</v>
          </cell>
          <cell r="AI15" t="str">
            <v>学</v>
          </cell>
          <cell r="AJ15" t="str">
            <v>学</v>
          </cell>
          <cell r="AK15" t="str">
            <v>学</v>
          </cell>
          <cell r="AL15" t="str">
            <v>学</v>
          </cell>
          <cell r="AM15" t="str">
            <v>火５</v>
          </cell>
          <cell r="AN15" t="str">
            <v>欠</v>
          </cell>
          <cell r="AO15" t="str">
            <v>○</v>
          </cell>
          <cell r="AP15" t="str">
            <v>学</v>
          </cell>
          <cell r="AQ15" t="str">
            <v>学</v>
          </cell>
          <cell r="AR15" t="str">
            <v>学</v>
          </cell>
          <cell r="AS15" t="str">
            <v>学</v>
          </cell>
          <cell r="AT15" t="str">
            <v>火５</v>
          </cell>
          <cell r="AU15" t="str">
            <v>欠</v>
          </cell>
          <cell r="AV15" t="str">
            <v>×</v>
          </cell>
          <cell r="AW15" t="str">
            <v>×</v>
          </cell>
          <cell r="AX15" t="str">
            <v>×</v>
          </cell>
          <cell r="AY15" t="str">
            <v>生出</v>
          </cell>
        </row>
        <row r="16">
          <cell r="B16">
            <v>44664</v>
          </cell>
          <cell r="C16" t="str">
            <v>水</v>
          </cell>
          <cell r="D16" t="str">
            <v>B</v>
          </cell>
          <cell r="E16" t="str">
            <v>打合せ</v>
          </cell>
          <cell r="F16" t="str">
            <v>主任者会（５校時）</v>
          </cell>
          <cell r="G16" t="str">
            <v>自宅確認１</v>
          </cell>
          <cell r="K16" t="str">
            <v>教頭：管内教頭会議13:00合庁</v>
          </cell>
          <cell r="L16" t="str">
            <v>教頭：管内小中教頭会総会・研修会16:10合庁</v>
          </cell>
          <cell r="M16" t="str">
            <v>高梨：事務連絡14:30（本庁舎）</v>
          </cell>
          <cell r="N16" t="str">
            <v>各担任：自宅確認</v>
          </cell>
          <cell r="T16" t="str">
            <v>鎌田，山田（幸）</v>
          </cell>
          <cell r="Y16" t="str">
            <v>学校メール配信テスト</v>
          </cell>
          <cell r="AA16" t="str">
            <v>○</v>
          </cell>
          <cell r="AB16" t="str">
            <v>水１</v>
          </cell>
          <cell r="AC16" t="str">
            <v>水２</v>
          </cell>
          <cell r="AD16" t="str">
            <v>水３</v>
          </cell>
          <cell r="AE16" t="str">
            <v>水４</v>
          </cell>
          <cell r="AF16" t="str">
            <v>道</v>
          </cell>
          <cell r="AG16" t="str">
            <v>学</v>
          </cell>
          <cell r="AH16" t="str">
            <v>○</v>
          </cell>
          <cell r="AI16" t="str">
            <v>水１</v>
          </cell>
          <cell r="AJ16" t="str">
            <v>水２</v>
          </cell>
          <cell r="AK16" t="str">
            <v>水３</v>
          </cell>
          <cell r="AL16" t="str">
            <v>水４</v>
          </cell>
          <cell r="AM16" t="str">
            <v>道</v>
          </cell>
          <cell r="AN16" t="str">
            <v>学</v>
          </cell>
          <cell r="AO16" t="str">
            <v>○</v>
          </cell>
          <cell r="AP16" t="str">
            <v>水１</v>
          </cell>
          <cell r="AQ16" t="str">
            <v>水２</v>
          </cell>
          <cell r="AR16" t="str">
            <v>水３</v>
          </cell>
          <cell r="AS16" t="str">
            <v>水４</v>
          </cell>
          <cell r="AT16" t="str">
            <v>道</v>
          </cell>
          <cell r="AU16" t="str">
            <v>学</v>
          </cell>
          <cell r="AV16" t="str">
            <v>○</v>
          </cell>
          <cell r="AW16" t="str">
            <v>○</v>
          </cell>
          <cell r="AX16" t="str">
            <v>○</v>
          </cell>
          <cell r="AY16" t="str">
            <v>鎌倉</v>
          </cell>
        </row>
        <row r="17">
          <cell r="B17">
            <v>44665</v>
          </cell>
          <cell r="C17" t="str">
            <v>木</v>
          </cell>
          <cell r="D17" t="str">
            <v>B</v>
          </cell>
          <cell r="E17" t="str">
            <v>打合せ8:10</v>
          </cell>
          <cell r="F17" t="str">
            <v>自宅確認２</v>
          </cell>
          <cell r="G17" t="str">
            <v>授業参観（6校時：和・福・練・赤44名）</v>
          </cell>
          <cell r="K17" t="str">
            <v>校長・佐藤：郡中合同会議14:00小牛田中</v>
          </cell>
          <cell r="L17" t="str">
            <v>千葉：北部教研臨時理事研修会15:00（OL）</v>
          </cell>
          <cell r="M17" t="str">
            <v>各担任：自宅確認</v>
          </cell>
          <cell r="N17" t="str">
            <v>佐藤：小牛田中8:10～</v>
          </cell>
          <cell r="Q17" t="str">
            <v>深瀬（後１）</v>
          </cell>
          <cell r="T17" t="str">
            <v>鎌田，山田（幸）</v>
          </cell>
          <cell r="Y17" t="str">
            <v>藤田先生来校</v>
          </cell>
          <cell r="AA17" t="str">
            <v>○</v>
          </cell>
          <cell r="AB17" t="str">
            <v>木１</v>
          </cell>
          <cell r="AC17" t="str">
            <v>木２</v>
          </cell>
          <cell r="AD17" t="str">
            <v>木３</v>
          </cell>
          <cell r="AE17" t="str">
            <v>木４</v>
          </cell>
          <cell r="AF17" t="str">
            <v>学</v>
          </cell>
          <cell r="AG17" t="str">
            <v>補</v>
          </cell>
          <cell r="AH17" t="str">
            <v>○</v>
          </cell>
          <cell r="AI17" t="str">
            <v>木１</v>
          </cell>
          <cell r="AJ17" t="str">
            <v>木２</v>
          </cell>
          <cell r="AK17" t="str">
            <v>木３</v>
          </cell>
          <cell r="AL17" t="str">
            <v>木４</v>
          </cell>
          <cell r="AM17" t="str">
            <v>学</v>
          </cell>
          <cell r="AN17" t="str">
            <v>補</v>
          </cell>
          <cell r="AO17" t="str">
            <v>○</v>
          </cell>
          <cell r="AP17" t="str">
            <v>木１</v>
          </cell>
          <cell r="AQ17" t="str">
            <v>木２</v>
          </cell>
          <cell r="AR17" t="str">
            <v>木３</v>
          </cell>
          <cell r="AS17" t="str">
            <v>木４</v>
          </cell>
          <cell r="AT17" t="str">
            <v>学</v>
          </cell>
          <cell r="AU17" t="str">
            <v>補</v>
          </cell>
          <cell r="AV17" t="str">
            <v>○</v>
          </cell>
          <cell r="AW17" t="str">
            <v>○</v>
          </cell>
          <cell r="AX17" t="str">
            <v>○</v>
          </cell>
          <cell r="AY17" t="str">
            <v>八島</v>
          </cell>
        </row>
        <row r="18">
          <cell r="B18">
            <v>44666</v>
          </cell>
          <cell r="C18" t="str">
            <v>金</v>
          </cell>
          <cell r="D18" t="str">
            <v>B</v>
          </cell>
          <cell r="E18" t="str">
            <v>開校記念日</v>
          </cell>
          <cell r="F18" t="str">
            <v>自宅確認３</v>
          </cell>
          <cell r="K18" t="str">
            <v>各担任：自宅確認</v>
          </cell>
          <cell r="L18" t="str">
            <v>高梨：事務連絡16:00（合庁）</v>
          </cell>
          <cell r="Q18" t="str">
            <v>佐藤（1日）</v>
          </cell>
          <cell r="T18" t="str">
            <v>鎌田，山田（幸）</v>
          </cell>
          <cell r="Y18" t="str">
            <v>開校記念講話（給食時Meet）</v>
          </cell>
          <cell r="AA18" t="str">
            <v>○</v>
          </cell>
          <cell r="AB18" t="str">
            <v>金１</v>
          </cell>
          <cell r="AC18" t="str">
            <v>金２</v>
          </cell>
          <cell r="AD18" t="str">
            <v>金３</v>
          </cell>
          <cell r="AE18" t="str">
            <v>金４</v>
          </cell>
          <cell r="AF18" t="str">
            <v>金５</v>
          </cell>
          <cell r="AG18" t="str">
            <v>火６</v>
          </cell>
          <cell r="AH18" t="str">
            <v>○</v>
          </cell>
          <cell r="AI18" t="str">
            <v>金１</v>
          </cell>
          <cell r="AJ18" t="str">
            <v>金２</v>
          </cell>
          <cell r="AK18" t="str">
            <v>金３</v>
          </cell>
          <cell r="AL18" t="str">
            <v>金４</v>
          </cell>
          <cell r="AM18" t="str">
            <v>金５</v>
          </cell>
          <cell r="AN18" t="str">
            <v>火６</v>
          </cell>
          <cell r="AO18" t="str">
            <v>○</v>
          </cell>
          <cell r="AP18" t="str">
            <v>金１</v>
          </cell>
          <cell r="AQ18" t="str">
            <v>金２</v>
          </cell>
          <cell r="AR18" t="str">
            <v>金３</v>
          </cell>
          <cell r="AS18" t="str">
            <v>金４</v>
          </cell>
          <cell r="AT18" t="str">
            <v>金５</v>
          </cell>
          <cell r="AU18" t="str">
            <v>火６</v>
          </cell>
          <cell r="AV18" t="str">
            <v>○</v>
          </cell>
          <cell r="AW18" t="str">
            <v>○</v>
          </cell>
          <cell r="AX18" t="str">
            <v>○</v>
          </cell>
          <cell r="AY18" t="str">
            <v>千葉</v>
          </cell>
        </row>
        <row r="19">
          <cell r="B19">
            <v>44667</v>
          </cell>
          <cell r="C19" t="str">
            <v>土</v>
          </cell>
          <cell r="K19" t="str">
            <v>鎌倉：R4年度吹連総会9:30シルバーセンター</v>
          </cell>
        </row>
        <row r="20">
          <cell r="B20">
            <v>44668</v>
          </cell>
          <cell r="C20" t="str">
            <v>日</v>
          </cell>
        </row>
        <row r="21">
          <cell r="B21">
            <v>44669</v>
          </cell>
          <cell r="C21" t="str">
            <v>月</v>
          </cell>
          <cell r="D21" t="str">
            <v>B</v>
          </cell>
          <cell r="E21" t="str">
            <v>弁当</v>
          </cell>
          <cell r="F21" t="str">
            <v>授業参観（5校時：大・木・袋・高46名）</v>
          </cell>
          <cell r="G21" t="str">
            <v>学年PTA（16:00～ Meet）</v>
          </cell>
          <cell r="Q21" t="str">
            <v>校長（前２）</v>
          </cell>
          <cell r="R21" t="str">
            <v>星（1日）</v>
          </cell>
          <cell r="T21" t="str">
            <v>鎌田，山田（幸）</v>
          </cell>
          <cell r="AA21" t="str">
            <v>弁</v>
          </cell>
          <cell r="AB21" t="str">
            <v>月１</v>
          </cell>
          <cell r="AC21" t="str">
            <v>月２</v>
          </cell>
          <cell r="AD21" t="str">
            <v>月３</v>
          </cell>
          <cell r="AE21" t="str">
            <v>月４</v>
          </cell>
          <cell r="AF21" t="str">
            <v>補</v>
          </cell>
          <cell r="AG21" t="str">
            <v>欠</v>
          </cell>
          <cell r="AH21" t="str">
            <v>弁</v>
          </cell>
          <cell r="AI21" t="str">
            <v>月１</v>
          </cell>
          <cell r="AJ21" t="str">
            <v>月２</v>
          </cell>
          <cell r="AK21" t="str">
            <v>月３</v>
          </cell>
          <cell r="AL21" t="str">
            <v>月４</v>
          </cell>
          <cell r="AM21" t="str">
            <v>補</v>
          </cell>
          <cell r="AN21" t="str">
            <v>欠</v>
          </cell>
          <cell r="AO21" t="str">
            <v>弁</v>
          </cell>
          <cell r="AP21" t="str">
            <v>月１</v>
          </cell>
          <cell r="AQ21" t="str">
            <v>月２</v>
          </cell>
          <cell r="AR21" t="str">
            <v>月３</v>
          </cell>
          <cell r="AS21" t="str">
            <v>月４</v>
          </cell>
          <cell r="AT21" t="str">
            <v>補</v>
          </cell>
          <cell r="AU21" t="str">
            <v>欠</v>
          </cell>
          <cell r="AV21" t="str">
            <v>×</v>
          </cell>
          <cell r="AW21" t="str">
            <v>×</v>
          </cell>
          <cell r="AX21" t="str">
            <v>×</v>
          </cell>
          <cell r="AY21" t="str">
            <v>鈴木</v>
          </cell>
        </row>
        <row r="22">
          <cell r="B22">
            <v>44670</v>
          </cell>
          <cell r="C22" t="str">
            <v>火</v>
          </cell>
          <cell r="D22" t="str">
            <v>A</v>
          </cell>
          <cell r="E22" t="str">
            <v>3年全国学調（国・数・理）</v>
          </cell>
          <cell r="F22" t="str">
            <v>１，２年実力テスト</v>
          </cell>
          <cell r="G22" t="str">
            <v>自宅確認４</v>
          </cell>
          <cell r="H22" t="str">
            <v>生徒写真撮影15:00（多目的室）</v>
          </cell>
          <cell r="K22" t="str">
            <v>蘇武：町学力向上推進委15:00庁舎</v>
          </cell>
          <cell r="L22" t="str">
            <v>各担任：自宅確認</v>
          </cell>
          <cell r="T22" t="str">
            <v>鎌田，山田（幸）</v>
          </cell>
          <cell r="U22" t="str">
            <v>蘇武</v>
          </cell>
          <cell r="X22" t="str">
            <v>鎌田</v>
          </cell>
          <cell r="Y22" t="str">
            <v>北村先生来校</v>
          </cell>
          <cell r="AA22" t="str">
            <v>○</v>
          </cell>
          <cell r="AB22" t="str">
            <v>国テ</v>
          </cell>
          <cell r="AC22" t="str">
            <v>数テ</v>
          </cell>
          <cell r="AD22" t="str">
            <v>社テ</v>
          </cell>
          <cell r="AE22" t="str">
            <v>英テ</v>
          </cell>
          <cell r="AF22" t="str">
            <v>理テ</v>
          </cell>
          <cell r="AG22" t="str">
            <v>補</v>
          </cell>
          <cell r="AH22" t="str">
            <v>○</v>
          </cell>
          <cell r="AI22" t="str">
            <v>国テ</v>
          </cell>
          <cell r="AJ22" t="str">
            <v>数テ</v>
          </cell>
          <cell r="AK22" t="str">
            <v>社テ</v>
          </cell>
          <cell r="AL22" t="str">
            <v>英テ</v>
          </cell>
          <cell r="AM22" t="str">
            <v>理テ</v>
          </cell>
          <cell r="AN22" t="str">
            <v>補</v>
          </cell>
          <cell r="AO22" t="str">
            <v>○</v>
          </cell>
          <cell r="AP22" t="str">
            <v>国テ</v>
          </cell>
          <cell r="AQ22" t="str">
            <v>数テ</v>
          </cell>
          <cell r="AR22" t="str">
            <v>理テ</v>
          </cell>
          <cell r="AS22" t="str">
            <v>学</v>
          </cell>
          <cell r="AT22" t="str">
            <v>補</v>
          </cell>
          <cell r="AU22" t="str">
            <v>補</v>
          </cell>
          <cell r="AV22" t="str">
            <v>○</v>
          </cell>
          <cell r="AW22" t="str">
            <v>○</v>
          </cell>
          <cell r="AX22" t="str">
            <v>○</v>
          </cell>
          <cell r="AY22" t="str">
            <v>利根川</v>
          </cell>
        </row>
        <row r="23">
          <cell r="B23">
            <v>44671</v>
          </cell>
          <cell r="C23" t="str">
            <v>水</v>
          </cell>
          <cell r="D23" t="str">
            <v>B</v>
          </cell>
          <cell r="E23" t="str">
            <v>主任者会（5校時）</v>
          </cell>
          <cell r="F23" t="str">
            <v>自宅確認５</v>
          </cell>
          <cell r="G23" t="str">
            <v>授業参観（6校時：上・下・佐・外41名）</v>
          </cell>
          <cell r="K23" t="str">
            <v>校長：県中学校長会総合部会15:00ホテル白萩</v>
          </cell>
          <cell r="L23" t="str">
            <v>佐藤：体力・運動講習会13:00グラ21</v>
          </cell>
          <cell r="M23" t="str">
            <v>各担任：自宅確認</v>
          </cell>
          <cell r="Q23" t="str">
            <v>八島（後3）</v>
          </cell>
          <cell r="T23" t="str">
            <v>山田（幸）</v>
          </cell>
          <cell r="U23" t="str">
            <v>育休：鎌田</v>
          </cell>
          <cell r="X23" t="str">
            <v>鎌田</v>
          </cell>
          <cell r="AA23" t="str">
            <v>○</v>
          </cell>
          <cell r="AB23" t="str">
            <v>水１</v>
          </cell>
          <cell r="AC23" t="str">
            <v>水２</v>
          </cell>
          <cell r="AD23" t="str">
            <v>水３</v>
          </cell>
          <cell r="AE23" t="str">
            <v>水４</v>
          </cell>
          <cell r="AF23" t="str">
            <v>道</v>
          </cell>
          <cell r="AG23" t="str">
            <v>水６</v>
          </cell>
          <cell r="AH23" t="str">
            <v>○</v>
          </cell>
          <cell r="AI23" t="str">
            <v>水１</v>
          </cell>
          <cell r="AJ23" t="str">
            <v>水２</v>
          </cell>
          <cell r="AK23" t="str">
            <v>水３</v>
          </cell>
          <cell r="AL23" t="str">
            <v>水４</v>
          </cell>
          <cell r="AM23" t="str">
            <v>道</v>
          </cell>
          <cell r="AN23" t="str">
            <v>補</v>
          </cell>
          <cell r="AO23" t="str">
            <v>○</v>
          </cell>
          <cell r="AP23" t="str">
            <v>水１</v>
          </cell>
          <cell r="AQ23" t="str">
            <v>水２</v>
          </cell>
          <cell r="AR23" t="str">
            <v>水３</v>
          </cell>
          <cell r="AS23" t="str">
            <v>水４</v>
          </cell>
          <cell r="AT23" t="str">
            <v>道</v>
          </cell>
          <cell r="AU23" t="str">
            <v>補</v>
          </cell>
          <cell r="AV23" t="str">
            <v>○</v>
          </cell>
          <cell r="AW23" t="str">
            <v>○</v>
          </cell>
          <cell r="AX23" t="str">
            <v>○</v>
          </cell>
          <cell r="AY23" t="str">
            <v>蘇武</v>
          </cell>
        </row>
        <row r="24">
          <cell r="B24">
            <v>44672</v>
          </cell>
          <cell r="C24" t="str">
            <v>木</v>
          </cell>
          <cell r="D24" t="str">
            <v>B</v>
          </cell>
          <cell r="E24" t="str">
            <v>打合せ8:10</v>
          </cell>
          <cell r="F24" t="str">
            <v>交通安全教室（6校時）</v>
          </cell>
          <cell r="G24" t="str">
            <v>自転車点検（放課後）</v>
          </cell>
          <cell r="H24" t="str">
            <v>※5校時後清掃帰りの会</v>
          </cell>
          <cell r="I24" t="str">
            <v>自宅確認６</v>
          </cell>
          <cell r="K24" t="str">
            <v>蘇武：地区中体連連絡協議会専門部会15:00鹿島台中</v>
          </cell>
          <cell r="L24" t="str">
            <v>各担任：自宅確認</v>
          </cell>
          <cell r="T24" t="str">
            <v>山田（幸）</v>
          </cell>
          <cell r="U24" t="str">
            <v>育休：鎌田</v>
          </cell>
          <cell r="X24" t="str">
            <v>鎌田</v>
          </cell>
          <cell r="Y24" t="str">
            <v>藤田先生来校</v>
          </cell>
          <cell r="AA24" t="str">
            <v>○</v>
          </cell>
          <cell r="AB24" t="str">
            <v>木１</v>
          </cell>
          <cell r="AC24" t="str">
            <v>木２</v>
          </cell>
          <cell r="AD24" t="str">
            <v>木３</v>
          </cell>
          <cell r="AE24" t="str">
            <v>木４</v>
          </cell>
          <cell r="AF24" t="str">
            <v>木５</v>
          </cell>
          <cell r="AG24" t="str">
            <v>行</v>
          </cell>
          <cell r="AH24" t="str">
            <v>○</v>
          </cell>
          <cell r="AI24" t="str">
            <v>木１</v>
          </cell>
          <cell r="AJ24" t="str">
            <v>木２</v>
          </cell>
          <cell r="AK24" t="str">
            <v>木３</v>
          </cell>
          <cell r="AL24" t="str">
            <v>木４</v>
          </cell>
          <cell r="AM24" t="str">
            <v>木５</v>
          </cell>
          <cell r="AN24" t="str">
            <v>行</v>
          </cell>
          <cell r="AO24" t="str">
            <v>○</v>
          </cell>
          <cell r="AP24" t="str">
            <v>木１</v>
          </cell>
          <cell r="AQ24" t="str">
            <v>木２</v>
          </cell>
          <cell r="AR24" t="str">
            <v>木３</v>
          </cell>
          <cell r="AS24" t="str">
            <v>木４</v>
          </cell>
          <cell r="AT24" t="str">
            <v>木５</v>
          </cell>
          <cell r="AU24" t="str">
            <v>行</v>
          </cell>
          <cell r="AV24" t="str">
            <v>○</v>
          </cell>
          <cell r="AW24" t="str">
            <v>○</v>
          </cell>
          <cell r="AX24" t="str">
            <v>○</v>
          </cell>
          <cell r="AY24" t="str">
            <v>星</v>
          </cell>
        </row>
        <row r="25">
          <cell r="B25">
            <v>44673</v>
          </cell>
          <cell r="C25" t="str">
            <v>金</v>
          </cell>
          <cell r="D25" t="str">
            <v>B</v>
          </cell>
          <cell r="E25" t="str">
            <v>飲酒運転根絶運動の日</v>
          </cell>
          <cell r="F25" t="str">
            <v>自宅確認７</v>
          </cell>
          <cell r="K25" t="str">
            <v>校長：県駅伝常任委員会16:00古川東中</v>
          </cell>
          <cell r="L25" t="str">
            <v>各担任：自宅確認</v>
          </cell>
          <cell r="Q25" t="str">
            <v>高梨（前４）</v>
          </cell>
          <cell r="R25" t="str">
            <v>寺内（1日）</v>
          </cell>
          <cell r="T25" t="str">
            <v>山田（幸）</v>
          </cell>
          <cell r="U25" t="str">
            <v>育休：鎌田</v>
          </cell>
          <cell r="X25" t="str">
            <v>鎌田</v>
          </cell>
          <cell r="Y25" t="str">
            <v>千葉：不登校等児童生徒学び支援充実事業研修会12:30（OL）</v>
          </cell>
          <cell r="AA25" t="str">
            <v>○</v>
          </cell>
          <cell r="AB25" t="str">
            <v>金１</v>
          </cell>
          <cell r="AC25" t="str">
            <v>金２</v>
          </cell>
          <cell r="AD25" t="str">
            <v>金３</v>
          </cell>
          <cell r="AE25" t="str">
            <v>金４</v>
          </cell>
          <cell r="AF25" t="str">
            <v>金５</v>
          </cell>
          <cell r="AG25" t="str">
            <v>補</v>
          </cell>
          <cell r="AH25" t="str">
            <v>○</v>
          </cell>
          <cell r="AI25" t="str">
            <v>金１</v>
          </cell>
          <cell r="AJ25" t="str">
            <v>金２</v>
          </cell>
          <cell r="AK25" t="str">
            <v>金３</v>
          </cell>
          <cell r="AL25" t="str">
            <v>金４</v>
          </cell>
          <cell r="AM25" t="str">
            <v>金５</v>
          </cell>
          <cell r="AN25" t="str">
            <v>補</v>
          </cell>
          <cell r="AO25" t="str">
            <v>○</v>
          </cell>
          <cell r="AP25" t="str">
            <v>金１</v>
          </cell>
          <cell r="AQ25" t="str">
            <v>金２</v>
          </cell>
          <cell r="AR25" t="str">
            <v>金３</v>
          </cell>
          <cell r="AS25" t="str">
            <v>金４</v>
          </cell>
          <cell r="AT25" t="str">
            <v>金５</v>
          </cell>
          <cell r="AU25" t="str">
            <v>補</v>
          </cell>
          <cell r="AV25" t="str">
            <v>○</v>
          </cell>
          <cell r="AW25" t="str">
            <v>○</v>
          </cell>
          <cell r="AX25" t="str">
            <v>○</v>
          </cell>
          <cell r="AY25" t="str">
            <v>寺内</v>
          </cell>
        </row>
        <row r="26">
          <cell r="B26">
            <v>44674</v>
          </cell>
          <cell r="C26" t="str">
            <v>土</v>
          </cell>
          <cell r="T26" t="str">
            <v>山田（幸）</v>
          </cell>
          <cell r="U26" t="str">
            <v>育休：鎌田</v>
          </cell>
        </row>
        <row r="27">
          <cell r="B27">
            <v>44675</v>
          </cell>
          <cell r="C27" t="str">
            <v>日</v>
          </cell>
          <cell r="T27" t="str">
            <v>山田（幸）</v>
          </cell>
          <cell r="U27" t="str">
            <v>育休：鎌田</v>
          </cell>
        </row>
        <row r="28">
          <cell r="B28">
            <v>44676</v>
          </cell>
          <cell r="C28" t="str">
            <v>月</v>
          </cell>
          <cell r="D28" t="str">
            <v>B</v>
          </cell>
          <cell r="E28" t="str">
            <v>職員会議２</v>
          </cell>
          <cell r="K28" t="str">
            <v>高梨：管内小中事務担当者会議13:15合庁</v>
          </cell>
          <cell r="L28" t="str">
            <v>高梨：管内事務研15:00合庁</v>
          </cell>
          <cell r="Q28" t="str">
            <v>桜井（1日）</v>
          </cell>
          <cell r="T28" t="str">
            <v>山田（幸）</v>
          </cell>
          <cell r="U28" t="str">
            <v>育休：鎌田</v>
          </cell>
          <cell r="X28" t="str">
            <v>鎌田</v>
          </cell>
          <cell r="AA28" t="str">
            <v>○</v>
          </cell>
          <cell r="AB28" t="str">
            <v>月１</v>
          </cell>
          <cell r="AC28" t="str">
            <v>月２</v>
          </cell>
          <cell r="AD28" t="str">
            <v>月３</v>
          </cell>
          <cell r="AE28" t="str">
            <v>月４</v>
          </cell>
          <cell r="AF28" t="str">
            <v>学</v>
          </cell>
          <cell r="AG28" t="str">
            <v>欠</v>
          </cell>
          <cell r="AH28" t="str">
            <v>○</v>
          </cell>
          <cell r="AI28" t="str">
            <v>月１</v>
          </cell>
          <cell r="AJ28" t="str">
            <v>月２</v>
          </cell>
          <cell r="AK28" t="str">
            <v>月３</v>
          </cell>
          <cell r="AL28" t="str">
            <v>月４</v>
          </cell>
          <cell r="AM28" t="str">
            <v>学</v>
          </cell>
          <cell r="AN28" t="str">
            <v>欠</v>
          </cell>
          <cell r="AO28" t="str">
            <v>○</v>
          </cell>
          <cell r="AP28" t="str">
            <v>月１</v>
          </cell>
          <cell r="AQ28" t="str">
            <v>月２</v>
          </cell>
          <cell r="AR28" t="str">
            <v>月３</v>
          </cell>
          <cell r="AS28" t="str">
            <v>月４</v>
          </cell>
          <cell r="AT28" t="str">
            <v>学</v>
          </cell>
          <cell r="AU28" t="str">
            <v>欠</v>
          </cell>
          <cell r="AV28" t="str">
            <v>×</v>
          </cell>
          <cell r="AW28" t="str">
            <v>×</v>
          </cell>
          <cell r="AX28" t="str">
            <v>×</v>
          </cell>
          <cell r="AY28" t="str">
            <v>丹野</v>
          </cell>
        </row>
        <row r="29">
          <cell r="B29">
            <v>44677</v>
          </cell>
          <cell r="C29" t="str">
            <v>火</v>
          </cell>
          <cell r="D29" t="str">
            <v>B</v>
          </cell>
          <cell r="E29" t="str">
            <v>自宅確認８</v>
          </cell>
          <cell r="K29" t="str">
            <v>高梨：事務連絡　合庁</v>
          </cell>
          <cell r="T29" t="str">
            <v>山田（幸）</v>
          </cell>
          <cell r="U29" t="str">
            <v>育休：鎌田</v>
          </cell>
          <cell r="X29" t="str">
            <v>鎌田</v>
          </cell>
          <cell r="Y29" t="str">
            <v>北村先生，藤田先生来校</v>
          </cell>
          <cell r="AA29" t="str">
            <v>○</v>
          </cell>
          <cell r="AB29" t="str">
            <v>火１</v>
          </cell>
          <cell r="AC29" t="str">
            <v>火２</v>
          </cell>
          <cell r="AD29" t="str">
            <v>火３</v>
          </cell>
          <cell r="AE29" t="str">
            <v>火４</v>
          </cell>
          <cell r="AF29" t="str">
            <v>火５</v>
          </cell>
          <cell r="AG29" t="str">
            <v>火６</v>
          </cell>
          <cell r="AH29" t="str">
            <v>○</v>
          </cell>
          <cell r="AI29" t="str">
            <v>火１</v>
          </cell>
          <cell r="AJ29" t="str">
            <v>火２</v>
          </cell>
          <cell r="AK29" t="str">
            <v>火３</v>
          </cell>
          <cell r="AL29" t="str">
            <v>火４</v>
          </cell>
          <cell r="AM29" t="str">
            <v>火５</v>
          </cell>
          <cell r="AN29" t="str">
            <v>火６</v>
          </cell>
          <cell r="AO29" t="str">
            <v>○</v>
          </cell>
          <cell r="AP29" t="str">
            <v>火１</v>
          </cell>
          <cell r="AQ29" t="str">
            <v>火２</v>
          </cell>
          <cell r="AR29" t="str">
            <v>火３</v>
          </cell>
          <cell r="AS29" t="str">
            <v>火４</v>
          </cell>
          <cell r="AT29" t="str">
            <v>火５</v>
          </cell>
          <cell r="AU29" t="str">
            <v>火６</v>
          </cell>
          <cell r="AV29" t="str">
            <v>○</v>
          </cell>
          <cell r="AW29" t="str">
            <v>○</v>
          </cell>
          <cell r="AX29" t="str">
            <v>○</v>
          </cell>
          <cell r="AY29" t="str">
            <v>佐藤</v>
          </cell>
        </row>
        <row r="30">
          <cell r="B30">
            <v>44678</v>
          </cell>
          <cell r="C30" t="str">
            <v>水</v>
          </cell>
          <cell r="D30" t="str">
            <v>B</v>
          </cell>
          <cell r="E30" t="str">
            <v>身体測定（放課後）</v>
          </cell>
          <cell r="F30" t="str">
            <v>視力・聴力検査（放課後）</v>
          </cell>
          <cell r="G30" t="str">
            <v>尿検査回収①</v>
          </cell>
          <cell r="H30" t="str">
            <v>軽清掃・1年生入部届　締切</v>
          </cell>
          <cell r="I30" t="str">
            <v>主任者会（５校時）</v>
          </cell>
          <cell r="J30" t="str">
            <v>集金日①</v>
          </cell>
          <cell r="K30" t="str">
            <v>教頭：学校経営録審査会13:40合庁</v>
          </cell>
          <cell r="L30" t="str">
            <v>鎌倉：地区吹連研修会・総会14:30古川工業高校</v>
          </cell>
          <cell r="Q30" t="str">
            <v>蘇武（後５）</v>
          </cell>
          <cell r="T30" t="str">
            <v>山田（幸）</v>
          </cell>
          <cell r="U30" t="str">
            <v>育休：鎌田</v>
          </cell>
          <cell r="X30" t="str">
            <v>鎌田</v>
          </cell>
          <cell r="AA30" t="str">
            <v>○</v>
          </cell>
          <cell r="AB30" t="str">
            <v>水１</v>
          </cell>
          <cell r="AC30" t="str">
            <v>水２</v>
          </cell>
          <cell r="AD30" t="str">
            <v>水３</v>
          </cell>
          <cell r="AE30" t="str">
            <v>水４</v>
          </cell>
          <cell r="AF30" t="str">
            <v>道</v>
          </cell>
          <cell r="AG30" t="str">
            <v>水６</v>
          </cell>
          <cell r="AH30" t="str">
            <v>○</v>
          </cell>
          <cell r="AI30" t="str">
            <v>水１</v>
          </cell>
          <cell r="AJ30" t="str">
            <v>水２</v>
          </cell>
          <cell r="AK30" t="str">
            <v>水３</v>
          </cell>
          <cell r="AL30" t="str">
            <v>水４</v>
          </cell>
          <cell r="AM30" t="str">
            <v>道</v>
          </cell>
          <cell r="AN30" t="str">
            <v>補</v>
          </cell>
          <cell r="AO30" t="str">
            <v>○</v>
          </cell>
          <cell r="AP30" t="str">
            <v>水１</v>
          </cell>
          <cell r="AQ30" t="str">
            <v>水２</v>
          </cell>
          <cell r="AR30" t="str">
            <v>水３</v>
          </cell>
          <cell r="AS30" t="str">
            <v>水４</v>
          </cell>
          <cell r="AT30" t="str">
            <v>道</v>
          </cell>
          <cell r="AU30" t="str">
            <v>補</v>
          </cell>
          <cell r="AV30" t="str">
            <v>○</v>
          </cell>
          <cell r="AW30" t="str">
            <v>○</v>
          </cell>
          <cell r="AX30" t="str">
            <v>○</v>
          </cell>
          <cell r="AY30" t="str">
            <v>遠山</v>
          </cell>
        </row>
        <row r="31">
          <cell r="B31">
            <v>44679</v>
          </cell>
          <cell r="C31" t="str">
            <v>木</v>
          </cell>
          <cell r="D31" t="str">
            <v>B</v>
          </cell>
          <cell r="E31" t="str">
            <v>打合せ8:10</v>
          </cell>
          <cell r="F31" t="str">
            <v>部活動集会（6校時）</v>
          </cell>
          <cell r="G31" t="str">
            <v>尿検査回収②</v>
          </cell>
          <cell r="T31" t="str">
            <v>山田（幸）</v>
          </cell>
          <cell r="U31" t="str">
            <v>育休：鎌田</v>
          </cell>
          <cell r="X31" t="str">
            <v>鎌田</v>
          </cell>
          <cell r="AA31" t="str">
            <v>○</v>
          </cell>
          <cell r="AB31" t="str">
            <v>木１</v>
          </cell>
          <cell r="AC31" t="str">
            <v>木２</v>
          </cell>
          <cell r="AD31" t="str">
            <v>木３</v>
          </cell>
          <cell r="AE31" t="str">
            <v>木４</v>
          </cell>
          <cell r="AF31" t="str">
            <v>木５</v>
          </cell>
          <cell r="AG31" t="str">
            <v>行</v>
          </cell>
          <cell r="AH31" t="str">
            <v>○</v>
          </cell>
          <cell r="AI31" t="str">
            <v>木１</v>
          </cell>
          <cell r="AJ31" t="str">
            <v>木２</v>
          </cell>
          <cell r="AK31" t="str">
            <v>木３</v>
          </cell>
          <cell r="AL31" t="str">
            <v>木４</v>
          </cell>
          <cell r="AM31" t="str">
            <v>木５</v>
          </cell>
          <cell r="AN31" t="str">
            <v>行</v>
          </cell>
          <cell r="AO31" t="str">
            <v>○</v>
          </cell>
          <cell r="AP31" t="str">
            <v>木１</v>
          </cell>
          <cell r="AQ31" t="str">
            <v>木２</v>
          </cell>
          <cell r="AR31" t="str">
            <v>木３</v>
          </cell>
          <cell r="AS31" t="str">
            <v>木４</v>
          </cell>
          <cell r="AT31" t="str">
            <v>木５</v>
          </cell>
          <cell r="AU31" t="str">
            <v>行</v>
          </cell>
          <cell r="AV31" t="str">
            <v>○</v>
          </cell>
          <cell r="AW31" t="str">
            <v>○</v>
          </cell>
          <cell r="AX31" t="str">
            <v>○</v>
          </cell>
          <cell r="AY31" t="str">
            <v>今野</v>
          </cell>
        </row>
        <row r="32">
          <cell r="B32">
            <v>44680</v>
          </cell>
          <cell r="C32" t="str">
            <v>金</v>
          </cell>
          <cell r="E32" t="str">
            <v>昭和の日</v>
          </cell>
          <cell r="X32" t="str">
            <v>鎌田</v>
          </cell>
        </row>
        <row r="33">
          <cell r="B33">
            <v>44681</v>
          </cell>
          <cell r="C33" t="str">
            <v>土</v>
          </cell>
          <cell r="T33" t="str">
            <v>山田（幸）</v>
          </cell>
          <cell r="X33" t="str">
            <v>鎌田</v>
          </cell>
        </row>
        <row r="34">
          <cell r="B34">
            <v>44682</v>
          </cell>
          <cell r="C34" t="str">
            <v>日</v>
          </cell>
          <cell r="T34" t="str">
            <v>山田（幸）</v>
          </cell>
          <cell r="X34" t="str">
            <v>鎌田</v>
          </cell>
        </row>
        <row r="35">
          <cell r="B35">
            <v>44683</v>
          </cell>
          <cell r="C35" t="str">
            <v>月</v>
          </cell>
          <cell r="D35" t="str">
            <v>B</v>
          </cell>
          <cell r="E35" t="str">
            <v>安全点検日</v>
          </cell>
          <cell r="F35" t="str">
            <v>朝会</v>
          </cell>
          <cell r="G35" t="str">
            <v>心電図・貧血検査8:40</v>
          </cell>
          <cell r="H35" t="str">
            <v>専門委員会・中央委員会</v>
          </cell>
          <cell r="Q35" t="str">
            <v>黒沼（1日）</v>
          </cell>
          <cell r="R35" t="str">
            <v>八島（後１）　　桜井（後１）</v>
          </cell>
          <cell r="T35" t="str">
            <v>山田（幸）</v>
          </cell>
          <cell r="U35" t="str">
            <v>育休：鎌田</v>
          </cell>
          <cell r="X35" t="str">
            <v>鎌田</v>
          </cell>
          <cell r="Y35" t="str">
            <v>藤田先生来校</v>
          </cell>
          <cell r="AA35" t="str">
            <v>○</v>
          </cell>
          <cell r="AB35" t="str">
            <v>月１</v>
          </cell>
          <cell r="AC35" t="str">
            <v>月２</v>
          </cell>
          <cell r="AD35" t="str">
            <v>月３</v>
          </cell>
          <cell r="AE35" t="str">
            <v>月４</v>
          </cell>
          <cell r="AF35" t="str">
            <v>学</v>
          </cell>
          <cell r="AG35" t="str">
            <v>欠</v>
          </cell>
          <cell r="AH35" t="str">
            <v>○</v>
          </cell>
          <cell r="AI35" t="str">
            <v>月１</v>
          </cell>
          <cell r="AJ35" t="str">
            <v>月２</v>
          </cell>
          <cell r="AK35" t="str">
            <v>月３</v>
          </cell>
          <cell r="AL35" t="str">
            <v>月４</v>
          </cell>
          <cell r="AM35" t="str">
            <v>学</v>
          </cell>
          <cell r="AN35" t="str">
            <v>欠</v>
          </cell>
          <cell r="AO35" t="str">
            <v>○</v>
          </cell>
          <cell r="AP35" t="str">
            <v>月１</v>
          </cell>
          <cell r="AQ35" t="str">
            <v>月２</v>
          </cell>
          <cell r="AR35" t="str">
            <v>月３</v>
          </cell>
          <cell r="AS35" t="str">
            <v>月４</v>
          </cell>
          <cell r="AT35" t="str">
            <v>学</v>
          </cell>
          <cell r="AU35" t="str">
            <v>欠</v>
          </cell>
          <cell r="AV35" t="str">
            <v>×</v>
          </cell>
          <cell r="AW35" t="str">
            <v>×</v>
          </cell>
          <cell r="AX35" t="str">
            <v>×</v>
          </cell>
          <cell r="AY35" t="str">
            <v>大宮</v>
          </cell>
        </row>
        <row r="36">
          <cell r="B36">
            <v>44684</v>
          </cell>
          <cell r="C36" t="str">
            <v>火</v>
          </cell>
          <cell r="E36" t="str">
            <v>憲法記念日</v>
          </cell>
          <cell r="X36" t="str">
            <v>鎌田</v>
          </cell>
        </row>
        <row r="37">
          <cell r="B37">
            <v>44685</v>
          </cell>
          <cell r="C37" t="str">
            <v>水</v>
          </cell>
          <cell r="E37" t="str">
            <v>みどりの日</v>
          </cell>
          <cell r="X37" t="str">
            <v>鎌田</v>
          </cell>
        </row>
        <row r="38">
          <cell r="B38">
            <v>44686</v>
          </cell>
          <cell r="C38" t="str">
            <v>木</v>
          </cell>
          <cell r="E38" t="str">
            <v>こどもの日</v>
          </cell>
          <cell r="X38" t="str">
            <v>鎌田</v>
          </cell>
        </row>
        <row r="39">
          <cell r="B39">
            <v>44687</v>
          </cell>
          <cell r="C39" t="str">
            <v>金</v>
          </cell>
          <cell r="D39" t="str">
            <v>B</v>
          </cell>
          <cell r="E39" t="str">
            <v>打合せ8:10</v>
          </cell>
          <cell r="F39" t="str">
            <v>弁当持参</v>
          </cell>
          <cell r="G39" t="str">
            <v>映画鑑賞会</v>
          </cell>
          <cell r="Q39" t="str">
            <v>桜井（後１）</v>
          </cell>
          <cell r="T39" t="str">
            <v>山田(幸)</v>
          </cell>
          <cell r="U39" t="str">
            <v>高梨</v>
          </cell>
          <cell r="X39" t="str">
            <v>鎌田</v>
          </cell>
          <cell r="Y39" t="str">
            <v>千葉：南郷小</v>
          </cell>
          <cell r="AA39" t="str">
            <v>弁</v>
          </cell>
          <cell r="AB39" t="str">
            <v>行</v>
          </cell>
          <cell r="AC39" t="str">
            <v>行</v>
          </cell>
          <cell r="AD39" t="str">
            <v>行</v>
          </cell>
          <cell r="AE39" t="str">
            <v>道</v>
          </cell>
          <cell r="AF39" t="str">
            <v>補</v>
          </cell>
          <cell r="AG39" t="str">
            <v>補</v>
          </cell>
          <cell r="AH39" t="str">
            <v>弁</v>
          </cell>
          <cell r="AI39" t="str">
            <v>行</v>
          </cell>
          <cell r="AJ39" t="str">
            <v>行</v>
          </cell>
          <cell r="AK39" t="str">
            <v>行</v>
          </cell>
          <cell r="AL39" t="str">
            <v>道</v>
          </cell>
          <cell r="AM39" t="str">
            <v>補</v>
          </cell>
          <cell r="AN39" t="str">
            <v>補</v>
          </cell>
          <cell r="AO39" t="str">
            <v>弁</v>
          </cell>
          <cell r="AP39" t="str">
            <v>行</v>
          </cell>
          <cell r="AQ39" t="str">
            <v>行</v>
          </cell>
          <cell r="AR39" t="str">
            <v>行</v>
          </cell>
          <cell r="AS39" t="str">
            <v>道</v>
          </cell>
          <cell r="AT39" t="str">
            <v>補</v>
          </cell>
          <cell r="AU39" t="str">
            <v>補</v>
          </cell>
          <cell r="AV39" t="str">
            <v>○</v>
          </cell>
          <cell r="AW39" t="str">
            <v>○</v>
          </cell>
          <cell r="AX39" t="str">
            <v>○</v>
          </cell>
          <cell r="AY39" t="str">
            <v>深瀬</v>
          </cell>
        </row>
        <row r="40">
          <cell r="B40">
            <v>44688</v>
          </cell>
          <cell r="C40" t="str">
            <v>土</v>
          </cell>
          <cell r="U40" t="str">
            <v>育休：鎌田</v>
          </cell>
          <cell r="X40" t="str">
            <v>鎌田</v>
          </cell>
        </row>
        <row r="41">
          <cell r="B41">
            <v>44689</v>
          </cell>
          <cell r="C41" t="str">
            <v>日</v>
          </cell>
          <cell r="U41" t="str">
            <v>育休：鎌田</v>
          </cell>
          <cell r="X41" t="str">
            <v>鎌田</v>
          </cell>
        </row>
        <row r="42">
          <cell r="B42">
            <v>44690</v>
          </cell>
          <cell r="C42" t="str">
            <v>月</v>
          </cell>
          <cell r="D42" t="str">
            <v>B</v>
          </cell>
          <cell r="E42" t="str">
            <v>領域部会①</v>
          </cell>
          <cell r="F42" t="str">
            <v>情報モラル教室（6校時・技）</v>
          </cell>
          <cell r="K42" t="str">
            <v>校長：千葉：魅力ある学校づくり小中連絡会議15:30庁舎</v>
          </cell>
          <cell r="Q42" t="str">
            <v>利根川（後１）</v>
          </cell>
          <cell r="R42" t="str">
            <v>寺内（前２）</v>
          </cell>
          <cell r="T42" t="str">
            <v>山田（幸）</v>
          </cell>
          <cell r="X42" t="str">
            <v>鎌田</v>
          </cell>
          <cell r="AA42" t="str">
            <v>○</v>
          </cell>
          <cell r="AB42" t="str">
            <v>月１</v>
          </cell>
          <cell r="AC42" t="str">
            <v>月２</v>
          </cell>
          <cell r="AD42" t="str">
            <v>月３</v>
          </cell>
          <cell r="AE42" t="str">
            <v>月４</v>
          </cell>
          <cell r="AF42" t="str">
            <v>学</v>
          </cell>
          <cell r="AG42" t="str">
            <v>補</v>
          </cell>
          <cell r="AH42" t="str">
            <v>○</v>
          </cell>
          <cell r="AI42" t="str">
            <v>月１</v>
          </cell>
          <cell r="AJ42" t="str">
            <v>月２</v>
          </cell>
          <cell r="AK42" t="str">
            <v>月３</v>
          </cell>
          <cell r="AL42" t="str">
            <v>月４</v>
          </cell>
          <cell r="AM42" t="str">
            <v>学</v>
          </cell>
          <cell r="AN42" t="str">
            <v>補</v>
          </cell>
          <cell r="AO42" t="str">
            <v>○</v>
          </cell>
          <cell r="AP42" t="str">
            <v>月１</v>
          </cell>
          <cell r="AQ42" t="str">
            <v>月２</v>
          </cell>
          <cell r="AR42" t="str">
            <v>月３</v>
          </cell>
          <cell r="AS42" t="str">
            <v>月４</v>
          </cell>
          <cell r="AT42" t="str">
            <v>学</v>
          </cell>
          <cell r="AU42" t="str">
            <v>補</v>
          </cell>
          <cell r="AV42" t="str">
            <v>○</v>
          </cell>
          <cell r="AW42" t="str">
            <v>○</v>
          </cell>
          <cell r="AX42" t="str">
            <v>○</v>
          </cell>
          <cell r="AY42" t="str">
            <v>丹野</v>
          </cell>
        </row>
        <row r="43">
          <cell r="B43">
            <v>44691</v>
          </cell>
          <cell r="C43" t="str">
            <v>火</v>
          </cell>
          <cell r="D43" t="str">
            <v>B</v>
          </cell>
          <cell r="E43" t="str">
            <v>電子黒板講習会16:00 2の1</v>
          </cell>
          <cell r="K43" t="str">
            <v>校長：町校長会議10:00庁舎</v>
          </cell>
          <cell r="L43" t="str">
            <v>大宮：初任研9:00（オンライン）</v>
          </cell>
          <cell r="N43" t="str">
            <v>利根川，蘇武：県専門部総会</v>
          </cell>
          <cell r="Q43" t="str">
            <v>丹野（後２）</v>
          </cell>
          <cell r="T43" t="str">
            <v>山田（幸）</v>
          </cell>
          <cell r="X43" t="str">
            <v>鎌田</v>
          </cell>
          <cell r="Y43" t="str">
            <v>北村先生来校</v>
          </cell>
          <cell r="Z43" t="str">
            <v>千葉：南郷小　　
PTA本部役員会19:00</v>
          </cell>
          <cell r="AA43" t="str">
            <v>○</v>
          </cell>
          <cell r="AB43" t="str">
            <v>火１</v>
          </cell>
          <cell r="AC43" t="str">
            <v>火２</v>
          </cell>
          <cell r="AD43" t="str">
            <v>火３</v>
          </cell>
          <cell r="AE43" t="str">
            <v>火４</v>
          </cell>
          <cell r="AF43" t="str">
            <v>火５</v>
          </cell>
          <cell r="AG43" t="str">
            <v>火６</v>
          </cell>
          <cell r="AH43" t="str">
            <v>○</v>
          </cell>
          <cell r="AI43" t="str">
            <v>火１</v>
          </cell>
          <cell r="AJ43" t="str">
            <v>火２</v>
          </cell>
          <cell r="AK43" t="str">
            <v>火３</v>
          </cell>
          <cell r="AL43" t="str">
            <v>火４</v>
          </cell>
          <cell r="AM43" t="str">
            <v>火５</v>
          </cell>
          <cell r="AN43" t="str">
            <v>火６</v>
          </cell>
          <cell r="AO43" t="str">
            <v>○</v>
          </cell>
          <cell r="AP43" t="str">
            <v>火１</v>
          </cell>
          <cell r="AQ43" t="str">
            <v>火２</v>
          </cell>
          <cell r="AR43" t="str">
            <v>火３</v>
          </cell>
          <cell r="AS43" t="str">
            <v>火４</v>
          </cell>
          <cell r="AT43" t="str">
            <v>火５</v>
          </cell>
          <cell r="AU43" t="str">
            <v>火６</v>
          </cell>
          <cell r="AV43" t="str">
            <v>✕</v>
          </cell>
          <cell r="AW43" t="str">
            <v>✕</v>
          </cell>
          <cell r="AX43" t="str">
            <v>✕</v>
          </cell>
          <cell r="AY43" t="str">
            <v>八島</v>
          </cell>
        </row>
        <row r="44">
          <cell r="B44">
            <v>44692</v>
          </cell>
          <cell r="C44" t="str">
            <v>水</v>
          </cell>
          <cell r="D44" t="str">
            <v>B</v>
          </cell>
          <cell r="E44" t="str">
            <v>主任者会（5校時）</v>
          </cell>
          <cell r="F44" t="str">
            <v>ＰＴＡ会費，生徒活動補助費集金日</v>
          </cell>
          <cell r="K44" t="str">
            <v>校長・佐藤：郡中合同会議13:30小牛田中</v>
          </cell>
          <cell r="L44" t="str">
            <v>利根川，蘇武：郡中専門委員長会議14:30小牛田中</v>
          </cell>
          <cell r="M44" t="str">
            <v>今野,深瀬,遠山,生出,鈴木,丹野：郡中専門部会15:30小牛田中</v>
          </cell>
          <cell r="Q44" t="str">
            <v>教頭（　　　）</v>
          </cell>
          <cell r="T44" t="str">
            <v>山田（幸）</v>
          </cell>
          <cell r="X44" t="str">
            <v>鎌田</v>
          </cell>
          <cell r="AA44" t="str">
            <v>○</v>
          </cell>
          <cell r="AB44" t="str">
            <v>水１</v>
          </cell>
          <cell r="AC44" t="str">
            <v>水２</v>
          </cell>
          <cell r="AD44" t="str">
            <v>水３</v>
          </cell>
          <cell r="AE44" t="str">
            <v>水４</v>
          </cell>
          <cell r="AF44" t="str">
            <v>道</v>
          </cell>
          <cell r="AG44" t="str">
            <v>水６</v>
          </cell>
          <cell r="AH44" t="str">
            <v>○</v>
          </cell>
          <cell r="AI44" t="str">
            <v>水１</v>
          </cell>
          <cell r="AJ44" t="str">
            <v>水２</v>
          </cell>
          <cell r="AK44" t="str">
            <v>水３</v>
          </cell>
          <cell r="AL44" t="str">
            <v>水４</v>
          </cell>
          <cell r="AM44" t="str">
            <v>道</v>
          </cell>
          <cell r="AN44" t="str">
            <v>補</v>
          </cell>
          <cell r="AO44" t="str">
            <v>○</v>
          </cell>
          <cell r="AP44" t="str">
            <v>水１</v>
          </cell>
          <cell r="AQ44" t="str">
            <v>水２</v>
          </cell>
          <cell r="AR44" t="str">
            <v>水３</v>
          </cell>
          <cell r="AS44" t="str">
            <v>水４</v>
          </cell>
          <cell r="AT44" t="str">
            <v>道</v>
          </cell>
          <cell r="AU44" t="str">
            <v>補</v>
          </cell>
          <cell r="AV44" t="str">
            <v>○</v>
          </cell>
          <cell r="AW44" t="str">
            <v>○</v>
          </cell>
          <cell r="AX44" t="str">
            <v>○</v>
          </cell>
          <cell r="AY44" t="str">
            <v>鎌倉</v>
          </cell>
        </row>
        <row r="45">
          <cell r="B45">
            <v>44693</v>
          </cell>
          <cell r="C45" t="str">
            <v>木</v>
          </cell>
          <cell r="D45" t="str">
            <v>A</v>
          </cell>
          <cell r="E45" t="str">
            <v>打合せ8:10</v>
          </cell>
          <cell r="F45" t="str">
            <v>学活：総会資料読み合わせ</v>
          </cell>
          <cell r="K45" t="str">
            <v>深瀬：防災主任研（総セ）</v>
          </cell>
          <cell r="L45" t="str">
            <v>佐藤：初任研指導8:10小牛田中</v>
          </cell>
          <cell r="M45" t="str">
            <v>高梨：学校事務支援室連絡会15:00南庁舎</v>
          </cell>
          <cell r="T45" t="str">
            <v>山田（幸）</v>
          </cell>
          <cell r="X45" t="str">
            <v>鎌田</v>
          </cell>
          <cell r="Y45" t="str">
            <v>古川学園高校来校14:50</v>
          </cell>
          <cell r="Z45" t="str">
            <v>藤田：ＳＳＷ研修会9:40県行政庁舎</v>
          </cell>
          <cell r="AA45" t="str">
            <v>○</v>
          </cell>
          <cell r="AB45" t="str">
            <v>木１</v>
          </cell>
          <cell r="AC45" t="str">
            <v>木２</v>
          </cell>
          <cell r="AD45" t="str">
            <v>木３</v>
          </cell>
          <cell r="AE45" t="str">
            <v>木４</v>
          </cell>
          <cell r="AF45" t="str">
            <v>木５</v>
          </cell>
          <cell r="AG45" t="str">
            <v>学</v>
          </cell>
          <cell r="AH45" t="str">
            <v>○</v>
          </cell>
          <cell r="AI45" t="str">
            <v>木１</v>
          </cell>
          <cell r="AJ45" t="str">
            <v>木２</v>
          </cell>
          <cell r="AK45" t="str">
            <v>木３</v>
          </cell>
          <cell r="AL45" t="str">
            <v>木４</v>
          </cell>
          <cell r="AM45" t="str">
            <v>木５</v>
          </cell>
          <cell r="AN45" t="str">
            <v>学</v>
          </cell>
          <cell r="AO45" t="str">
            <v>○</v>
          </cell>
          <cell r="AP45" t="str">
            <v>木１</v>
          </cell>
          <cell r="AQ45" t="str">
            <v>木２</v>
          </cell>
          <cell r="AR45" t="str">
            <v>木３</v>
          </cell>
          <cell r="AS45" t="str">
            <v>木４</v>
          </cell>
          <cell r="AT45" t="str">
            <v>木５</v>
          </cell>
          <cell r="AU45" t="str">
            <v>学</v>
          </cell>
          <cell r="AV45" t="str">
            <v>○</v>
          </cell>
          <cell r="AW45" t="str">
            <v>○</v>
          </cell>
          <cell r="AX45" t="str">
            <v>○</v>
          </cell>
          <cell r="AY45" t="str">
            <v>生出</v>
          </cell>
        </row>
        <row r="46">
          <cell r="B46">
            <v>44694</v>
          </cell>
          <cell r="C46" t="str">
            <v>金</v>
          </cell>
          <cell r="D46" t="str">
            <v>B</v>
          </cell>
          <cell r="K46" t="str">
            <v>校長：町ＰＴＡ連合会総会16:00中央Ｃ</v>
          </cell>
          <cell r="Q46" t="str">
            <v>利根川（1日）</v>
          </cell>
          <cell r="R46" t="str">
            <v>今野（後５）</v>
          </cell>
          <cell r="T46" t="str">
            <v>山田（幸）</v>
          </cell>
          <cell r="V46" t="str">
            <v>教頭：町ＰＴＡ連合会総会16:00中央Ｃ</v>
          </cell>
          <cell r="X46" t="str">
            <v>鎌田</v>
          </cell>
          <cell r="Y46" t="str">
            <v>千葉：南郷小</v>
          </cell>
          <cell r="Z46" t="str">
            <v>Ｐ会長：町ＰＴＡ連合会総会16:00中央Ｃ</v>
          </cell>
          <cell r="AA46" t="str">
            <v>○</v>
          </cell>
          <cell r="AB46" t="str">
            <v>金１</v>
          </cell>
          <cell r="AC46" t="str">
            <v>金２</v>
          </cell>
          <cell r="AD46" t="str">
            <v>金３</v>
          </cell>
          <cell r="AE46" t="str">
            <v>金４</v>
          </cell>
          <cell r="AF46" t="str">
            <v>金５</v>
          </cell>
          <cell r="AG46" t="str">
            <v>金６</v>
          </cell>
          <cell r="AH46" t="str">
            <v>○</v>
          </cell>
          <cell r="AI46" t="str">
            <v>金１</v>
          </cell>
          <cell r="AJ46" t="str">
            <v>金２</v>
          </cell>
          <cell r="AK46" t="str">
            <v>金３</v>
          </cell>
          <cell r="AL46" t="str">
            <v>金４</v>
          </cell>
          <cell r="AM46" t="str">
            <v>金５</v>
          </cell>
          <cell r="AN46" t="str">
            <v>金６</v>
          </cell>
          <cell r="AO46" t="str">
            <v>○</v>
          </cell>
          <cell r="AP46" t="str">
            <v>金１</v>
          </cell>
          <cell r="AQ46" t="str">
            <v>金２</v>
          </cell>
          <cell r="AR46" t="str">
            <v>金３</v>
          </cell>
          <cell r="AS46" t="str">
            <v>金４</v>
          </cell>
          <cell r="AT46" t="str">
            <v>金５</v>
          </cell>
          <cell r="AU46" t="str">
            <v>金６</v>
          </cell>
          <cell r="AV46" t="str">
            <v>○</v>
          </cell>
          <cell r="AW46" t="str">
            <v>○</v>
          </cell>
          <cell r="AX46" t="str">
            <v>○</v>
          </cell>
          <cell r="AY46" t="str">
            <v>鈴木</v>
          </cell>
        </row>
        <row r="47">
          <cell r="B47">
            <v>44695</v>
          </cell>
          <cell r="C47" t="str">
            <v>土</v>
          </cell>
          <cell r="X47" t="str">
            <v>鎌田</v>
          </cell>
        </row>
        <row r="48">
          <cell r="B48">
            <v>44696</v>
          </cell>
          <cell r="C48" t="str">
            <v>日</v>
          </cell>
          <cell r="X48" t="str">
            <v>鎌田</v>
          </cell>
        </row>
        <row r="49">
          <cell r="B49">
            <v>44697</v>
          </cell>
          <cell r="C49" t="str">
            <v>月</v>
          </cell>
          <cell r="D49" t="str">
            <v>A</v>
          </cell>
          <cell r="E49" t="str">
            <v>職員評価面談</v>
          </cell>
          <cell r="Q49" t="str">
            <v>星（後３）</v>
          </cell>
          <cell r="R49" t="str">
            <v>黒沼（1日）</v>
          </cell>
          <cell r="T49" t="str">
            <v>山田(幸)</v>
          </cell>
          <cell r="X49" t="str">
            <v>鎌田</v>
          </cell>
          <cell r="Y49" t="str">
            <v>振休：鎌倉</v>
          </cell>
          <cell r="Z49" t="str">
            <v>学校保健養教部会研修会9:15（ＯＬ）</v>
          </cell>
          <cell r="AA49" t="str">
            <v>○</v>
          </cell>
          <cell r="AB49" t="str">
            <v>月１</v>
          </cell>
          <cell r="AC49" t="str">
            <v>月２</v>
          </cell>
          <cell r="AD49" t="str">
            <v>月３</v>
          </cell>
          <cell r="AE49" t="str">
            <v>月４</v>
          </cell>
          <cell r="AF49" t="str">
            <v>学</v>
          </cell>
          <cell r="AG49" t="str">
            <v>補</v>
          </cell>
          <cell r="AH49" t="str">
            <v>○</v>
          </cell>
          <cell r="AI49" t="str">
            <v>月１</v>
          </cell>
          <cell r="AJ49" t="str">
            <v>月２</v>
          </cell>
          <cell r="AK49" t="str">
            <v>月３</v>
          </cell>
          <cell r="AL49" t="str">
            <v>月４</v>
          </cell>
          <cell r="AM49" t="str">
            <v>学</v>
          </cell>
          <cell r="AN49" t="str">
            <v>補</v>
          </cell>
          <cell r="AO49" t="str">
            <v>○</v>
          </cell>
          <cell r="AP49" t="str">
            <v>月１</v>
          </cell>
          <cell r="AQ49" t="str">
            <v>月２</v>
          </cell>
          <cell r="AR49" t="str">
            <v>月３</v>
          </cell>
          <cell r="AS49" t="str">
            <v>月４</v>
          </cell>
          <cell r="AT49" t="str">
            <v>学</v>
          </cell>
          <cell r="AU49" t="str">
            <v>補</v>
          </cell>
          <cell r="AV49" t="str">
            <v>○</v>
          </cell>
          <cell r="AW49" t="str">
            <v>○</v>
          </cell>
          <cell r="AX49" t="str">
            <v>○</v>
          </cell>
          <cell r="AY49" t="str">
            <v>利根川</v>
          </cell>
        </row>
        <row r="50">
          <cell r="B50">
            <v>44698</v>
          </cell>
          <cell r="C50" t="str">
            <v>火</v>
          </cell>
          <cell r="D50" t="str">
            <v>A</v>
          </cell>
          <cell r="E50" t="str">
            <v>心電図検査13:30南郷小</v>
          </cell>
          <cell r="F50" t="str">
            <v>職員評価面談</v>
          </cell>
          <cell r="T50" t="str">
            <v>山田(幸)</v>
          </cell>
          <cell r="X50" t="str">
            <v>鎌田</v>
          </cell>
          <cell r="Y50" t="str">
            <v>北村先生来校</v>
          </cell>
          <cell r="Z50" t="str">
            <v>千葉：南郷小
　　サッカー部親の会19:00</v>
          </cell>
          <cell r="AA50" t="str">
            <v>○</v>
          </cell>
          <cell r="AB50" t="str">
            <v>火１</v>
          </cell>
          <cell r="AC50" t="str">
            <v>火２</v>
          </cell>
          <cell r="AD50" t="str">
            <v>火３</v>
          </cell>
          <cell r="AE50" t="str">
            <v>火４</v>
          </cell>
          <cell r="AF50" t="str">
            <v>火５</v>
          </cell>
          <cell r="AG50" t="str">
            <v>火６</v>
          </cell>
          <cell r="AH50" t="str">
            <v>○</v>
          </cell>
          <cell r="AI50" t="str">
            <v>火１</v>
          </cell>
          <cell r="AJ50" t="str">
            <v>火２</v>
          </cell>
          <cell r="AK50" t="str">
            <v>火３</v>
          </cell>
          <cell r="AL50" t="str">
            <v>火４</v>
          </cell>
          <cell r="AM50" t="str">
            <v>火５</v>
          </cell>
          <cell r="AN50" t="str">
            <v>火６</v>
          </cell>
          <cell r="AO50" t="str">
            <v>○</v>
          </cell>
          <cell r="AP50" t="str">
            <v>火１</v>
          </cell>
          <cell r="AQ50" t="str">
            <v>火２</v>
          </cell>
          <cell r="AR50" t="str">
            <v>火３</v>
          </cell>
          <cell r="AS50" t="str">
            <v>火４</v>
          </cell>
          <cell r="AT50" t="str">
            <v>火５</v>
          </cell>
          <cell r="AU50" t="str">
            <v>火６</v>
          </cell>
          <cell r="AV50" t="str">
            <v>○</v>
          </cell>
          <cell r="AW50" t="str">
            <v>○</v>
          </cell>
          <cell r="AX50" t="str">
            <v>○</v>
          </cell>
          <cell r="AY50" t="str">
            <v>千葉</v>
          </cell>
        </row>
        <row r="51">
          <cell r="B51">
            <v>44699</v>
          </cell>
          <cell r="C51" t="str">
            <v>水</v>
          </cell>
          <cell r="D51" t="str">
            <v>B</v>
          </cell>
          <cell r="E51" t="str">
            <v>主任者会（5校時）</v>
          </cell>
          <cell r="F51" t="str">
            <v>耳鼻科検診13:15（1,3年＋2年）</v>
          </cell>
          <cell r="G51" t="str">
            <v>職員評価面談</v>
          </cell>
          <cell r="H51" t="str">
            <v>尿二次検査①</v>
          </cell>
          <cell r="K51" t="str">
            <v>生出：管内生徒指導担当者会13:00合庁</v>
          </cell>
          <cell r="L51" t="str">
            <v>教頭：町教頭会9:00小牛田小</v>
          </cell>
          <cell r="T51" t="str">
            <v>山田(幸)</v>
          </cell>
          <cell r="X51" t="str">
            <v>鎌田</v>
          </cell>
          <cell r="AA51" t="str">
            <v>○</v>
          </cell>
          <cell r="AB51" t="str">
            <v>水１</v>
          </cell>
          <cell r="AC51" t="str">
            <v>水２</v>
          </cell>
          <cell r="AD51" t="str">
            <v>水３</v>
          </cell>
          <cell r="AE51" t="str">
            <v>水４</v>
          </cell>
          <cell r="AF51" t="str">
            <v>道</v>
          </cell>
          <cell r="AG51" t="str">
            <v>水６</v>
          </cell>
          <cell r="AH51" t="str">
            <v>○</v>
          </cell>
          <cell r="AI51" t="str">
            <v>水１</v>
          </cell>
          <cell r="AJ51" t="str">
            <v>水２</v>
          </cell>
          <cell r="AK51" t="str">
            <v>水３</v>
          </cell>
          <cell r="AL51" t="str">
            <v>水４</v>
          </cell>
          <cell r="AM51" t="str">
            <v>道</v>
          </cell>
          <cell r="AN51" t="str">
            <v>補</v>
          </cell>
          <cell r="AO51" t="str">
            <v>○</v>
          </cell>
          <cell r="AP51" t="str">
            <v>水１</v>
          </cell>
          <cell r="AQ51" t="str">
            <v>水２</v>
          </cell>
          <cell r="AR51" t="str">
            <v>水３</v>
          </cell>
          <cell r="AS51" t="str">
            <v>水４</v>
          </cell>
          <cell r="AT51" t="str">
            <v>道</v>
          </cell>
          <cell r="AU51" t="str">
            <v>補</v>
          </cell>
          <cell r="AV51" t="str">
            <v>○</v>
          </cell>
          <cell r="AW51" t="str">
            <v>○</v>
          </cell>
          <cell r="AX51" t="str">
            <v>○</v>
          </cell>
          <cell r="AY51" t="str">
            <v>佐藤</v>
          </cell>
        </row>
        <row r="52">
          <cell r="B52">
            <v>44700</v>
          </cell>
          <cell r="C52" t="str">
            <v>木</v>
          </cell>
          <cell r="D52" t="str">
            <v>A</v>
          </cell>
          <cell r="E52" t="str">
            <v>打合せ8:10</v>
          </cell>
          <cell r="F52" t="str">
            <v>生徒会総会（5,6校時）</v>
          </cell>
          <cell r="G52" t="str">
            <v>尿二次検査②</v>
          </cell>
          <cell r="H52" t="str">
            <v>職員評価面談</v>
          </cell>
          <cell r="K52" t="str">
            <v>佐藤：初任研指導8:10小牛田中</v>
          </cell>
          <cell r="T52" t="str">
            <v>山田(幸)</v>
          </cell>
          <cell r="X52" t="str">
            <v>鎌田</v>
          </cell>
          <cell r="Y52" t="str">
            <v>校長，今野：新中学校整備事業研修会19:00中央Ｃ</v>
          </cell>
          <cell r="AA52" t="str">
            <v>○</v>
          </cell>
          <cell r="AB52" t="str">
            <v>木１</v>
          </cell>
          <cell r="AC52" t="str">
            <v>木２</v>
          </cell>
          <cell r="AD52" t="str">
            <v>木３</v>
          </cell>
          <cell r="AE52" t="str">
            <v>木４</v>
          </cell>
          <cell r="AF52" t="str">
            <v>行</v>
          </cell>
          <cell r="AG52" t="str">
            <v>行</v>
          </cell>
          <cell r="AH52" t="str">
            <v>○</v>
          </cell>
          <cell r="AI52" t="str">
            <v>木１</v>
          </cell>
          <cell r="AJ52" t="str">
            <v>木２</v>
          </cell>
          <cell r="AK52" t="str">
            <v>木３</v>
          </cell>
          <cell r="AL52" t="str">
            <v>木４</v>
          </cell>
          <cell r="AM52" t="str">
            <v>行</v>
          </cell>
          <cell r="AN52" t="str">
            <v>行</v>
          </cell>
          <cell r="AO52" t="str">
            <v>○</v>
          </cell>
          <cell r="AP52" t="str">
            <v>木１</v>
          </cell>
          <cell r="AQ52" t="str">
            <v>木２</v>
          </cell>
          <cell r="AR52" t="str">
            <v>木３</v>
          </cell>
          <cell r="AS52" t="str">
            <v>木４</v>
          </cell>
          <cell r="AT52" t="str">
            <v>行</v>
          </cell>
          <cell r="AU52" t="str">
            <v>行</v>
          </cell>
          <cell r="AV52" t="str">
            <v>○</v>
          </cell>
          <cell r="AW52" t="str">
            <v>○</v>
          </cell>
          <cell r="AX52" t="str">
            <v>○</v>
          </cell>
          <cell r="AY52" t="str">
            <v>遠山</v>
          </cell>
        </row>
        <row r="53">
          <cell r="B53">
            <v>44701</v>
          </cell>
          <cell r="C53" t="str">
            <v>金</v>
          </cell>
          <cell r="D53" t="str">
            <v>A</v>
          </cell>
          <cell r="K53" t="str">
            <v>校長，佐藤：県駅伝実行委員会15:00田尻中</v>
          </cell>
          <cell r="L53" t="str">
            <v>高梨：給与事務</v>
          </cell>
          <cell r="T53" t="str">
            <v>山田(幸)</v>
          </cell>
          <cell r="X53" t="str">
            <v>鎌田</v>
          </cell>
          <cell r="AA53" t="str">
            <v>○</v>
          </cell>
          <cell r="AB53" t="str">
            <v>金１</v>
          </cell>
          <cell r="AC53" t="str">
            <v>金２</v>
          </cell>
          <cell r="AD53" t="str">
            <v>金５</v>
          </cell>
          <cell r="AE53" t="str">
            <v>金４</v>
          </cell>
          <cell r="AF53" t="str">
            <v>金３</v>
          </cell>
          <cell r="AG53" t="str">
            <v>金６</v>
          </cell>
          <cell r="AH53" t="str">
            <v>○</v>
          </cell>
          <cell r="AI53" t="str">
            <v>金１</v>
          </cell>
          <cell r="AJ53" t="str">
            <v>金２</v>
          </cell>
          <cell r="AK53" t="str">
            <v>金５</v>
          </cell>
          <cell r="AL53" t="str">
            <v>金４</v>
          </cell>
          <cell r="AM53" t="str">
            <v>金３</v>
          </cell>
          <cell r="AN53" t="str">
            <v>金６</v>
          </cell>
          <cell r="AO53" t="str">
            <v>○</v>
          </cell>
          <cell r="AP53" t="str">
            <v>金１</v>
          </cell>
          <cell r="AQ53" t="str">
            <v>金２</v>
          </cell>
          <cell r="AR53" t="str">
            <v>金５</v>
          </cell>
          <cell r="AS53" t="str">
            <v>金４</v>
          </cell>
          <cell r="AT53" t="str">
            <v>金３</v>
          </cell>
          <cell r="AU53" t="str">
            <v>金６</v>
          </cell>
          <cell r="AV53" t="str">
            <v>○</v>
          </cell>
          <cell r="AW53" t="str">
            <v>○</v>
          </cell>
          <cell r="AX53" t="str">
            <v>○</v>
          </cell>
          <cell r="AY53" t="str">
            <v>星</v>
          </cell>
        </row>
        <row r="54">
          <cell r="B54">
            <v>44702</v>
          </cell>
          <cell r="C54" t="str">
            <v>土</v>
          </cell>
          <cell r="X54" t="str">
            <v>鎌田</v>
          </cell>
          <cell r="Y54" t="str">
            <v>管打楽器講習会8:30古工高</v>
          </cell>
        </row>
        <row r="55">
          <cell r="B55">
            <v>44703</v>
          </cell>
          <cell r="C55" t="str">
            <v>日</v>
          </cell>
          <cell r="E55" t="str">
            <v>飲酒運転根絶の日</v>
          </cell>
          <cell r="X55" t="str">
            <v>鎌田</v>
          </cell>
        </row>
        <row r="56">
          <cell r="B56">
            <v>44704</v>
          </cell>
          <cell r="C56" t="str">
            <v>月</v>
          </cell>
          <cell r="D56" t="str">
            <v>B</v>
          </cell>
          <cell r="E56" t="str">
            <v>職員会議３</v>
          </cell>
          <cell r="K56" t="str">
            <v>利根川：特支コーディネーター協議会15:00庁舎</v>
          </cell>
          <cell r="Q56" t="str">
            <v>校長（２）</v>
          </cell>
          <cell r="T56" t="str">
            <v>山田(幸)</v>
          </cell>
          <cell r="X56" t="str">
            <v>鎌田</v>
          </cell>
          <cell r="Y56" t="str">
            <v>大崎中央高校来校10:15</v>
          </cell>
          <cell r="AA56" t="str">
            <v>○</v>
          </cell>
          <cell r="AB56" t="str">
            <v>月１</v>
          </cell>
          <cell r="AC56" t="str">
            <v>月２</v>
          </cell>
          <cell r="AD56" t="str">
            <v>月３</v>
          </cell>
          <cell r="AE56" t="str">
            <v>月４</v>
          </cell>
          <cell r="AF56" t="str">
            <v>学</v>
          </cell>
          <cell r="AG56" t="str">
            <v>欠</v>
          </cell>
          <cell r="AH56" t="str">
            <v>○</v>
          </cell>
          <cell r="AI56" t="str">
            <v>月１</v>
          </cell>
          <cell r="AJ56" t="str">
            <v>月２</v>
          </cell>
          <cell r="AK56" t="str">
            <v>月３</v>
          </cell>
          <cell r="AL56" t="str">
            <v>月４</v>
          </cell>
          <cell r="AM56" t="str">
            <v>学</v>
          </cell>
          <cell r="AN56" t="str">
            <v>欠</v>
          </cell>
          <cell r="AO56" t="str">
            <v>○</v>
          </cell>
          <cell r="AP56" t="str">
            <v>月１</v>
          </cell>
          <cell r="AQ56" t="str">
            <v>月２</v>
          </cell>
          <cell r="AR56" t="str">
            <v>月３</v>
          </cell>
          <cell r="AS56" t="str">
            <v>月４</v>
          </cell>
          <cell r="AT56" t="str">
            <v>学</v>
          </cell>
          <cell r="AU56" t="str">
            <v>欠</v>
          </cell>
          <cell r="AV56" t="str">
            <v>×</v>
          </cell>
          <cell r="AW56" t="str">
            <v>×</v>
          </cell>
          <cell r="AX56" t="str">
            <v>×</v>
          </cell>
          <cell r="AY56" t="str">
            <v>寺内</v>
          </cell>
        </row>
        <row r="57">
          <cell r="B57">
            <v>44705</v>
          </cell>
          <cell r="C57" t="str">
            <v>火</v>
          </cell>
          <cell r="D57" t="str">
            <v>B</v>
          </cell>
          <cell r="E57" t="str">
            <v>部活動強化期間</v>
          </cell>
          <cell r="F57" t="str">
            <v>応援練習</v>
          </cell>
          <cell r="G57" t="str">
            <v>昼軽清掃</v>
          </cell>
          <cell r="Q57" t="str">
            <v>蘇武（1日）</v>
          </cell>
          <cell r="T57" t="str">
            <v>山田(幸)</v>
          </cell>
          <cell r="X57" t="str">
            <v>鎌田</v>
          </cell>
          <cell r="Y57" t="str">
            <v>北村先生来校</v>
          </cell>
          <cell r="Z57" t="str">
            <v>千葉：南郷小
　　今野（君）先生来校16:00</v>
          </cell>
          <cell r="AA57" t="str">
            <v>○</v>
          </cell>
          <cell r="AB57" t="str">
            <v>火１</v>
          </cell>
          <cell r="AC57" t="str">
            <v>火２</v>
          </cell>
          <cell r="AD57" t="str">
            <v>火３</v>
          </cell>
          <cell r="AE57" t="str">
            <v>火４</v>
          </cell>
          <cell r="AF57" t="str">
            <v>火５</v>
          </cell>
          <cell r="AG57" t="str">
            <v>火６</v>
          </cell>
          <cell r="AH57" t="str">
            <v>○</v>
          </cell>
          <cell r="AI57" t="str">
            <v>火１</v>
          </cell>
          <cell r="AJ57" t="str">
            <v>火２</v>
          </cell>
          <cell r="AK57" t="str">
            <v>火３</v>
          </cell>
          <cell r="AL57" t="str">
            <v>火４</v>
          </cell>
          <cell r="AM57" t="str">
            <v>火５</v>
          </cell>
          <cell r="AN57" t="str">
            <v>火６</v>
          </cell>
          <cell r="AO57" t="str">
            <v>○</v>
          </cell>
          <cell r="AP57" t="str">
            <v>火１</v>
          </cell>
          <cell r="AQ57" t="str">
            <v>火２</v>
          </cell>
          <cell r="AR57" t="str">
            <v>火３</v>
          </cell>
          <cell r="AS57" t="str">
            <v>火４</v>
          </cell>
          <cell r="AT57" t="str">
            <v>火５</v>
          </cell>
          <cell r="AU57" t="str">
            <v>火６</v>
          </cell>
          <cell r="AV57" t="str">
            <v>○</v>
          </cell>
          <cell r="AW57" t="str">
            <v>○</v>
          </cell>
          <cell r="AX57" t="str">
            <v>○</v>
          </cell>
          <cell r="AY57" t="str">
            <v>今野</v>
          </cell>
        </row>
        <row r="58">
          <cell r="B58">
            <v>44706</v>
          </cell>
          <cell r="C58" t="str">
            <v>水</v>
          </cell>
          <cell r="D58" t="str">
            <v>B</v>
          </cell>
          <cell r="E58" t="str">
            <v>部活動強化期間</v>
          </cell>
          <cell r="F58" t="str">
            <v>主任者会（５校時）</v>
          </cell>
          <cell r="G58" t="str">
            <v>歯科検診8:45～</v>
          </cell>
          <cell r="K58" t="str">
            <v>佐藤：カウンセリング研修会9:20総セ</v>
          </cell>
          <cell r="T58" t="str">
            <v>山田(幸)</v>
          </cell>
          <cell r="X58" t="str">
            <v>鎌田</v>
          </cell>
          <cell r="Y58" t="str">
            <v>事務室プリンター保守作業10:30　教頭､遠山：アルプス対応10:30</v>
          </cell>
          <cell r="Z58" t="str">
            <v>遠山：情報化推進リーダー研13:30（ＯＬ）
　バレー部親の会19:00</v>
          </cell>
          <cell r="AA58" t="str">
            <v>○</v>
          </cell>
          <cell r="AB58" t="str">
            <v>水１</v>
          </cell>
          <cell r="AC58" t="str">
            <v>水２</v>
          </cell>
          <cell r="AD58" t="str">
            <v>水３</v>
          </cell>
          <cell r="AE58" t="str">
            <v>水４</v>
          </cell>
          <cell r="AF58" t="str">
            <v>道</v>
          </cell>
          <cell r="AG58" t="str">
            <v>水６</v>
          </cell>
          <cell r="AH58" t="str">
            <v>○</v>
          </cell>
          <cell r="AI58" t="str">
            <v>水１</v>
          </cell>
          <cell r="AJ58" t="str">
            <v>水２</v>
          </cell>
          <cell r="AK58" t="str">
            <v>水３</v>
          </cell>
          <cell r="AL58" t="str">
            <v>水４</v>
          </cell>
          <cell r="AM58" t="str">
            <v>道</v>
          </cell>
          <cell r="AN58" t="str">
            <v>補</v>
          </cell>
          <cell r="AO58" t="str">
            <v>○</v>
          </cell>
          <cell r="AP58" t="str">
            <v>水１</v>
          </cell>
          <cell r="AQ58" t="str">
            <v>水２</v>
          </cell>
          <cell r="AR58" t="str">
            <v>水３</v>
          </cell>
          <cell r="AS58" t="str">
            <v>水４</v>
          </cell>
          <cell r="AT58" t="str">
            <v>道</v>
          </cell>
          <cell r="AU58" t="str">
            <v>補</v>
          </cell>
          <cell r="AV58" t="str">
            <v>○</v>
          </cell>
          <cell r="AW58" t="str">
            <v>○</v>
          </cell>
          <cell r="AX58" t="str">
            <v>○</v>
          </cell>
          <cell r="AY58" t="str">
            <v>蘇武</v>
          </cell>
        </row>
        <row r="59">
          <cell r="B59">
            <v>44707</v>
          </cell>
          <cell r="C59" t="str">
            <v>木</v>
          </cell>
          <cell r="D59" t="str">
            <v>B</v>
          </cell>
          <cell r="E59" t="str">
            <v>部活動強化期間</v>
          </cell>
          <cell r="F59" t="str">
            <v>打合せ8:10</v>
          </cell>
          <cell r="G59" t="str">
            <v>応援練習</v>
          </cell>
          <cell r="H59" t="str">
            <v>昼軽清掃</v>
          </cell>
          <cell r="K59" t="str">
            <v>佐藤：初任研指導8:10小牛田中</v>
          </cell>
          <cell r="L59" t="str">
            <v>鎌倉：地区吹奏楽コンクール実委14:00町文化会館</v>
          </cell>
          <cell r="Q59" t="str">
            <v>桜井（後１）</v>
          </cell>
          <cell r="R59" t="str">
            <v>利根川（４）</v>
          </cell>
          <cell r="T59" t="str">
            <v>山田(幸)</v>
          </cell>
          <cell r="X59" t="str">
            <v>鎌田</v>
          </cell>
          <cell r="Y59" t="str">
            <v>藤田先生来校
　千葉：北部教研研修会14:45（ＯＬ）</v>
          </cell>
          <cell r="Z59" t="str">
            <v>PTA専門部会19:00</v>
          </cell>
          <cell r="AA59" t="str">
            <v>○</v>
          </cell>
          <cell r="AB59" t="str">
            <v>木１</v>
          </cell>
          <cell r="AC59" t="str">
            <v>木２</v>
          </cell>
          <cell r="AD59" t="str">
            <v>木３</v>
          </cell>
          <cell r="AE59" t="str">
            <v>木４</v>
          </cell>
          <cell r="AF59" t="str">
            <v>木５</v>
          </cell>
          <cell r="AG59" t="str">
            <v>補</v>
          </cell>
          <cell r="AH59" t="str">
            <v>○</v>
          </cell>
          <cell r="AI59" t="str">
            <v>木１</v>
          </cell>
          <cell r="AJ59" t="str">
            <v>木２</v>
          </cell>
          <cell r="AK59" t="str">
            <v>木３</v>
          </cell>
          <cell r="AL59" t="str">
            <v>木４</v>
          </cell>
          <cell r="AM59" t="str">
            <v>木５</v>
          </cell>
          <cell r="AN59" t="str">
            <v>補</v>
          </cell>
          <cell r="AO59" t="str">
            <v>○</v>
          </cell>
          <cell r="AP59" t="str">
            <v>木１</v>
          </cell>
          <cell r="AQ59" t="str">
            <v>木２</v>
          </cell>
          <cell r="AR59" t="str">
            <v>木３</v>
          </cell>
          <cell r="AS59" t="str">
            <v>木４</v>
          </cell>
          <cell r="AT59" t="str">
            <v>木５</v>
          </cell>
          <cell r="AU59" t="str">
            <v>補</v>
          </cell>
          <cell r="AV59" t="str">
            <v>○</v>
          </cell>
          <cell r="AW59" t="str">
            <v>○</v>
          </cell>
          <cell r="AX59" t="str">
            <v>○</v>
          </cell>
          <cell r="AY59" t="str">
            <v>大宮</v>
          </cell>
        </row>
        <row r="60">
          <cell r="B60">
            <v>44708</v>
          </cell>
          <cell r="C60" t="str">
            <v>金</v>
          </cell>
          <cell r="D60" t="str">
            <v>B</v>
          </cell>
          <cell r="E60" t="str">
            <v>保幼小中合同引き渡し訓練</v>
          </cell>
          <cell r="K60" t="str">
            <v>校長・佐藤：遠田・加美合同会議14:00不中</v>
          </cell>
          <cell r="L60" t="str">
            <v>佐藤：遠田・加美合同監督会議15:30</v>
          </cell>
          <cell r="Q60" t="str">
            <v>鎌倉（後４）　深瀬（前４）　高梨（後２）</v>
          </cell>
          <cell r="R60" t="str">
            <v>桜井（５）　遠山（後１）</v>
          </cell>
          <cell r="T60" t="str">
            <v>山田(幸)</v>
          </cell>
          <cell r="X60" t="str">
            <v>鎌田</v>
          </cell>
          <cell r="Y60" t="str">
            <v>千葉：南郷小</v>
          </cell>
          <cell r="Z60" t="str">
            <v>サーバー修理10:00</v>
          </cell>
          <cell r="AA60" t="str">
            <v>○</v>
          </cell>
          <cell r="AB60" t="str">
            <v>金１</v>
          </cell>
          <cell r="AC60" t="str">
            <v>金２</v>
          </cell>
          <cell r="AD60" t="str">
            <v>金３</v>
          </cell>
          <cell r="AE60" t="str">
            <v>金４</v>
          </cell>
          <cell r="AF60" t="str">
            <v>行</v>
          </cell>
          <cell r="AG60" t="str">
            <v>行</v>
          </cell>
          <cell r="AH60" t="str">
            <v>○</v>
          </cell>
          <cell r="AI60" t="str">
            <v>金１</v>
          </cell>
          <cell r="AJ60" t="str">
            <v>金２</v>
          </cell>
          <cell r="AK60" t="str">
            <v>金３</v>
          </cell>
          <cell r="AL60" t="str">
            <v>金４</v>
          </cell>
          <cell r="AM60" t="str">
            <v>行</v>
          </cell>
          <cell r="AN60" t="str">
            <v>行</v>
          </cell>
          <cell r="AO60" t="str">
            <v>○</v>
          </cell>
          <cell r="AP60" t="str">
            <v>金１</v>
          </cell>
          <cell r="AQ60" t="str">
            <v>金２</v>
          </cell>
          <cell r="AR60" t="str">
            <v>金３</v>
          </cell>
          <cell r="AS60" t="str">
            <v>金４</v>
          </cell>
          <cell r="AT60" t="str">
            <v>行</v>
          </cell>
          <cell r="AU60" t="str">
            <v>行</v>
          </cell>
          <cell r="AV60" t="str">
            <v>×</v>
          </cell>
          <cell r="AW60" t="str">
            <v>×</v>
          </cell>
          <cell r="AX60" t="str">
            <v>×</v>
          </cell>
          <cell r="AY60" t="str">
            <v>深瀬</v>
          </cell>
        </row>
        <row r="61">
          <cell r="B61">
            <v>44709</v>
          </cell>
          <cell r="C61" t="str">
            <v>土</v>
          </cell>
        </row>
        <row r="62">
          <cell r="B62">
            <v>44710</v>
          </cell>
          <cell r="C62" t="str">
            <v>日</v>
          </cell>
        </row>
        <row r="63">
          <cell r="B63">
            <v>44711</v>
          </cell>
          <cell r="C63" t="str">
            <v>月</v>
          </cell>
          <cell r="D63" t="str">
            <v>B</v>
          </cell>
          <cell r="E63" t="str">
            <v>部活動強化期間</v>
          </cell>
          <cell r="F63" t="str">
            <v>応援練習</v>
          </cell>
          <cell r="G63" t="str">
            <v>昼軽清掃</v>
          </cell>
          <cell r="Q63" t="str">
            <v>利根川（後２）</v>
          </cell>
          <cell r="T63" t="str">
            <v>山田(幸)</v>
          </cell>
          <cell r="V63" t="str">
            <v>利根川（１）</v>
          </cell>
          <cell r="X63" t="str">
            <v>鎌田</v>
          </cell>
          <cell r="AA63" t="str">
            <v>○</v>
          </cell>
          <cell r="AB63" t="str">
            <v>月１</v>
          </cell>
          <cell r="AC63" t="str">
            <v>月２</v>
          </cell>
          <cell r="AD63" t="str">
            <v>月３</v>
          </cell>
          <cell r="AE63" t="str">
            <v>月４</v>
          </cell>
          <cell r="AF63" t="str">
            <v>学</v>
          </cell>
          <cell r="AG63" t="str">
            <v>補</v>
          </cell>
          <cell r="AH63" t="str">
            <v>○</v>
          </cell>
          <cell r="AI63" t="str">
            <v>月１</v>
          </cell>
          <cell r="AJ63" t="str">
            <v>月２</v>
          </cell>
          <cell r="AK63" t="str">
            <v>月３</v>
          </cell>
          <cell r="AL63" t="str">
            <v>月４</v>
          </cell>
          <cell r="AM63" t="str">
            <v>学</v>
          </cell>
          <cell r="AN63" t="str">
            <v>補</v>
          </cell>
          <cell r="AO63" t="str">
            <v>○</v>
          </cell>
          <cell r="AP63" t="str">
            <v>月１</v>
          </cell>
          <cell r="AQ63" t="str">
            <v>月２</v>
          </cell>
          <cell r="AR63" t="str">
            <v>月３</v>
          </cell>
          <cell r="AS63" t="str">
            <v>月４</v>
          </cell>
          <cell r="AT63" t="str">
            <v>学</v>
          </cell>
          <cell r="AU63" t="str">
            <v>補</v>
          </cell>
          <cell r="AV63" t="str">
            <v>○</v>
          </cell>
          <cell r="AW63" t="str">
            <v>○</v>
          </cell>
          <cell r="AX63" t="str">
            <v>○</v>
          </cell>
          <cell r="AY63" t="str">
            <v>丹野</v>
          </cell>
        </row>
        <row r="64">
          <cell r="B64">
            <v>44712</v>
          </cell>
          <cell r="C64" t="str">
            <v>火</v>
          </cell>
          <cell r="D64" t="str">
            <v>B</v>
          </cell>
          <cell r="E64" t="str">
            <v>部活動強化期間</v>
          </cell>
          <cell r="K64" t="str">
            <v>大宮：初任研教科研修9:20（総セ）</v>
          </cell>
          <cell r="L64" t="str">
            <v>鎌倉：地区コン事務連絡15:00本庁舎</v>
          </cell>
          <cell r="T64" t="str">
            <v>山田(幸)</v>
          </cell>
          <cell r="X64" t="str">
            <v>鎌田</v>
          </cell>
          <cell r="Y64" t="str">
            <v>サーバー点検13:30</v>
          </cell>
          <cell r="Z64" t="str">
            <v>千葉：南郷小　野球部親の会18:30</v>
          </cell>
          <cell r="AA64" t="str">
            <v>○</v>
          </cell>
          <cell r="AB64" t="str">
            <v>火１</v>
          </cell>
          <cell r="AC64" t="str">
            <v>火２</v>
          </cell>
          <cell r="AD64" t="str">
            <v>火３</v>
          </cell>
          <cell r="AE64" t="str">
            <v>火４</v>
          </cell>
          <cell r="AF64" t="str">
            <v>火５</v>
          </cell>
          <cell r="AG64" t="str">
            <v>火６</v>
          </cell>
          <cell r="AH64" t="str">
            <v>○</v>
          </cell>
          <cell r="AI64" t="str">
            <v>火１</v>
          </cell>
          <cell r="AJ64" t="str">
            <v>火２</v>
          </cell>
          <cell r="AK64" t="str">
            <v>火３</v>
          </cell>
          <cell r="AL64" t="str">
            <v>火４</v>
          </cell>
          <cell r="AM64" t="str">
            <v>火５</v>
          </cell>
          <cell r="AN64" t="str">
            <v>火６</v>
          </cell>
          <cell r="AO64" t="str">
            <v>○</v>
          </cell>
          <cell r="AP64" t="str">
            <v>火１</v>
          </cell>
          <cell r="AQ64" t="str">
            <v>火２</v>
          </cell>
          <cell r="AR64" t="str">
            <v>火３</v>
          </cell>
          <cell r="AS64" t="str">
            <v>火４</v>
          </cell>
          <cell r="AT64" t="str">
            <v>火５</v>
          </cell>
          <cell r="AU64" t="str">
            <v>火６</v>
          </cell>
          <cell r="AV64" t="str">
            <v>○</v>
          </cell>
          <cell r="AW64" t="str">
            <v>○</v>
          </cell>
          <cell r="AX64" t="str">
            <v>○</v>
          </cell>
          <cell r="AY64" t="str">
            <v>鎌倉</v>
          </cell>
        </row>
        <row r="65">
          <cell r="B65">
            <v>44713</v>
          </cell>
          <cell r="C65" t="str">
            <v>水</v>
          </cell>
          <cell r="D65" t="str">
            <v>B</v>
          </cell>
          <cell r="E65" t="str">
            <v>部活動強化期間</v>
          </cell>
          <cell r="F65" t="str">
            <v>安全点検日</v>
          </cell>
          <cell r="G65" t="str">
            <v>主任者会（5校時）</v>
          </cell>
          <cell r="H65" t="str">
            <v>応援練習</v>
          </cell>
          <cell r="I65" t="str">
            <v>昼軽清掃</v>
          </cell>
          <cell r="K65" t="str">
            <v>校長：県中校長会議総会，研修会10:30白萩</v>
          </cell>
          <cell r="L65" t="str">
            <v>星：協働教育コーディネーター研修会10:00県行政庁舎</v>
          </cell>
          <cell r="M65" t="str">
            <v>佐藤：駅伝大会準備15:00田尻中</v>
          </cell>
          <cell r="Q65" t="str">
            <v>鈴木一（　　）</v>
          </cell>
          <cell r="T65" t="str">
            <v>山田(幸)</v>
          </cell>
          <cell r="X65" t="str">
            <v>鎌田</v>
          </cell>
          <cell r="AA65" t="str">
            <v>○</v>
          </cell>
          <cell r="AB65" t="str">
            <v>水１</v>
          </cell>
          <cell r="AC65" t="str">
            <v>水２</v>
          </cell>
          <cell r="AD65" t="str">
            <v>水３</v>
          </cell>
          <cell r="AE65" t="str">
            <v>水４</v>
          </cell>
          <cell r="AF65" t="str">
            <v>道</v>
          </cell>
          <cell r="AG65" t="str">
            <v>水６</v>
          </cell>
          <cell r="AH65" t="str">
            <v>○</v>
          </cell>
          <cell r="AI65" t="str">
            <v>水１</v>
          </cell>
          <cell r="AJ65" t="str">
            <v>水２</v>
          </cell>
          <cell r="AK65" t="str">
            <v>水３</v>
          </cell>
          <cell r="AL65" t="str">
            <v>水４</v>
          </cell>
          <cell r="AM65" t="str">
            <v>道</v>
          </cell>
          <cell r="AN65" t="str">
            <v>補</v>
          </cell>
          <cell r="AO65" t="str">
            <v>○</v>
          </cell>
          <cell r="AP65" t="str">
            <v>水１</v>
          </cell>
          <cell r="AQ65" t="str">
            <v>水２</v>
          </cell>
          <cell r="AR65" t="str">
            <v>水３</v>
          </cell>
          <cell r="AS65" t="str">
            <v>水４</v>
          </cell>
          <cell r="AT65" t="str">
            <v>道</v>
          </cell>
          <cell r="AU65" t="str">
            <v>補</v>
          </cell>
          <cell r="AV65" t="str">
            <v>○</v>
          </cell>
          <cell r="AW65" t="str">
            <v>○</v>
          </cell>
          <cell r="AX65" t="str">
            <v>○</v>
          </cell>
          <cell r="AY65" t="str">
            <v>生出</v>
          </cell>
        </row>
        <row r="66">
          <cell r="B66">
            <v>44714</v>
          </cell>
          <cell r="C66" t="str">
            <v>木</v>
          </cell>
          <cell r="D66" t="str">
            <v>B</v>
          </cell>
          <cell r="E66" t="str">
            <v>部活動強化期間</v>
          </cell>
          <cell r="F66" t="str">
            <v>郡中総体壮行式（6校時）</v>
          </cell>
          <cell r="G66" t="str">
            <v>昼軽清掃，5時間目終了後帰りの会</v>
          </cell>
          <cell r="H66" t="str">
            <v>打合せ8:10</v>
          </cell>
          <cell r="K66" t="str">
            <v>八島：講師対象授業力向上研12:45（合庁）</v>
          </cell>
          <cell r="L66" t="str">
            <v>佐藤：初任研指導8:10小牛田中</v>
          </cell>
          <cell r="Q66" t="str">
            <v>鈴木一（　　）</v>
          </cell>
          <cell r="R66" t="str">
            <v>校長（中４）</v>
          </cell>
          <cell r="T66" t="str">
            <v>山田(幸)</v>
          </cell>
          <cell r="X66" t="str">
            <v>鎌田</v>
          </cell>
          <cell r="Y66" t="str">
            <v>藤田先生来校</v>
          </cell>
          <cell r="Z66" t="str">
            <v>飲料水水質検査10:00</v>
          </cell>
          <cell r="AA66" t="str">
            <v>○</v>
          </cell>
          <cell r="AB66" t="str">
            <v>木１</v>
          </cell>
          <cell r="AC66" t="str">
            <v>木２</v>
          </cell>
          <cell r="AD66" t="str">
            <v>木３</v>
          </cell>
          <cell r="AE66" t="str">
            <v>木４</v>
          </cell>
          <cell r="AF66" t="str">
            <v>木５</v>
          </cell>
          <cell r="AG66" t="str">
            <v>行</v>
          </cell>
          <cell r="AH66" t="str">
            <v>○</v>
          </cell>
          <cell r="AI66" t="str">
            <v>木１</v>
          </cell>
          <cell r="AJ66" t="str">
            <v>木２</v>
          </cell>
          <cell r="AK66" t="str">
            <v>木３</v>
          </cell>
          <cell r="AL66" t="str">
            <v>木４</v>
          </cell>
          <cell r="AM66" t="str">
            <v>木５</v>
          </cell>
          <cell r="AN66" t="str">
            <v>行</v>
          </cell>
          <cell r="AO66" t="str">
            <v>○</v>
          </cell>
          <cell r="AP66" t="str">
            <v>木１</v>
          </cell>
          <cell r="AQ66" t="str">
            <v>木２</v>
          </cell>
          <cell r="AR66" t="str">
            <v>木３</v>
          </cell>
          <cell r="AS66" t="str">
            <v>木４</v>
          </cell>
          <cell r="AT66" t="str">
            <v>木５</v>
          </cell>
          <cell r="AU66" t="str">
            <v>行</v>
          </cell>
          <cell r="AV66" t="str">
            <v>○</v>
          </cell>
          <cell r="AW66" t="str">
            <v>○</v>
          </cell>
          <cell r="AX66" t="str">
            <v>○</v>
          </cell>
          <cell r="AY66" t="str">
            <v>鈴木</v>
          </cell>
        </row>
        <row r="67">
          <cell r="B67">
            <v>44715</v>
          </cell>
          <cell r="C67" t="str">
            <v>金</v>
          </cell>
          <cell r="D67" t="str">
            <v>B</v>
          </cell>
          <cell r="E67" t="str">
            <v>部活動強化期間</v>
          </cell>
          <cell r="F67" t="str">
            <v>郡中総体会場準備</v>
          </cell>
          <cell r="K67" t="str">
            <v>校長：町校長会9:30南郷庁舎</v>
          </cell>
          <cell r="L67" t="str">
            <v>利根川：柔道会場準備15:30涌中</v>
          </cell>
          <cell r="M67" t="str">
            <v>丹野：サッカー会場準備15:30小中</v>
          </cell>
          <cell r="P67" t="str">
            <v>深瀬：卓球会場準備15:30トレセン</v>
          </cell>
          <cell r="Q67" t="str">
            <v>高梨：（前４）</v>
          </cell>
          <cell r="T67" t="str">
            <v>山田(幸)</v>
          </cell>
          <cell r="X67" t="str">
            <v>鎌田</v>
          </cell>
          <cell r="Y67" t="str">
            <v>千葉：南郷小
　佐藤，蘇武：バスケ会場準備15:００町体</v>
          </cell>
          <cell r="Z67" t="str">
            <v>生出，鈴木一：バレー会場準備15:30南中体</v>
          </cell>
          <cell r="AA67" t="str">
            <v>○</v>
          </cell>
          <cell r="AB67" t="str">
            <v>金１</v>
          </cell>
          <cell r="AC67" t="str">
            <v>金２</v>
          </cell>
          <cell r="AD67" t="str">
            <v>金３</v>
          </cell>
          <cell r="AE67" t="str">
            <v>金４</v>
          </cell>
          <cell r="AF67" t="str">
            <v>金５</v>
          </cell>
          <cell r="AG67" t="str">
            <v>欠</v>
          </cell>
          <cell r="AH67" t="str">
            <v>○</v>
          </cell>
          <cell r="AI67" t="str">
            <v>金１</v>
          </cell>
          <cell r="AJ67" t="str">
            <v>金２</v>
          </cell>
          <cell r="AK67" t="str">
            <v>金３</v>
          </cell>
          <cell r="AL67" t="str">
            <v>金４</v>
          </cell>
          <cell r="AM67" t="str">
            <v>金５</v>
          </cell>
          <cell r="AN67" t="str">
            <v>欠</v>
          </cell>
          <cell r="AO67" t="str">
            <v>○</v>
          </cell>
          <cell r="AP67" t="str">
            <v>金１</v>
          </cell>
          <cell r="AQ67" t="str">
            <v>金２</v>
          </cell>
          <cell r="AR67" t="str">
            <v>金３</v>
          </cell>
          <cell r="AS67" t="str">
            <v>金４</v>
          </cell>
          <cell r="AT67" t="str">
            <v>金５</v>
          </cell>
          <cell r="AU67" t="str">
            <v>欠</v>
          </cell>
          <cell r="AV67" t="str">
            <v>○</v>
          </cell>
          <cell r="AW67" t="str">
            <v>○</v>
          </cell>
          <cell r="AX67" t="str">
            <v>○</v>
          </cell>
          <cell r="AY67" t="str">
            <v>八島</v>
          </cell>
        </row>
        <row r="68">
          <cell r="B68">
            <v>44716</v>
          </cell>
          <cell r="C68" t="str">
            <v>土</v>
          </cell>
          <cell r="D68" t="str">
            <v>特</v>
          </cell>
          <cell r="E68" t="str">
            <v>郡中総体</v>
          </cell>
          <cell r="K68" t="str">
            <v>鎌倉：管打楽器ソロコンテスト前日準備15:30バッハホール</v>
          </cell>
          <cell r="L68" t="str">
            <v>校長：バスケ部会長　教頭：テニス部会長</v>
          </cell>
          <cell r="M68" t="str">
            <v>寺内：バスケ救護（町体）</v>
          </cell>
          <cell r="N68" t="str">
            <v>今野健：野球（涌スタ），丹野・星：サッカー（小中），鈴木一：バレー（南中）</v>
          </cell>
          <cell r="O68" t="str">
            <v>佐藤・蘇武：バスケ（町体），利根川：柔道（涌中），八島・桜井：美術（涌スタ）</v>
          </cell>
          <cell r="P68" t="str">
            <v>生出：剣道（不中），遠山・大宮：テニス（牛飼コート）鎌倉：吹奏楽（涌スタ），深瀬・千葉：卓球（トレセン）</v>
          </cell>
          <cell r="T68" t="str">
            <v>山田(幸)</v>
          </cell>
          <cell r="X68" t="str">
            <v>鎌田</v>
          </cell>
          <cell r="AA68" t="str">
            <v>弁</v>
          </cell>
          <cell r="AB68" t="str">
            <v>行</v>
          </cell>
          <cell r="AC68" t="str">
            <v>行</v>
          </cell>
          <cell r="AD68" t="str">
            <v>行</v>
          </cell>
          <cell r="AE68" t="str">
            <v>行</v>
          </cell>
          <cell r="AF68" t="str">
            <v>行</v>
          </cell>
          <cell r="AG68" t="str">
            <v>行</v>
          </cell>
          <cell r="AH68" t="str">
            <v>弁</v>
          </cell>
          <cell r="AI68" t="str">
            <v>行</v>
          </cell>
          <cell r="AJ68" t="str">
            <v>行</v>
          </cell>
          <cell r="AK68" t="str">
            <v>行</v>
          </cell>
          <cell r="AL68" t="str">
            <v>行</v>
          </cell>
          <cell r="AM68" t="str">
            <v>行</v>
          </cell>
          <cell r="AN68" t="str">
            <v>行</v>
          </cell>
          <cell r="AO68" t="str">
            <v>弁</v>
          </cell>
          <cell r="AP68" t="str">
            <v>行</v>
          </cell>
          <cell r="AQ68" t="str">
            <v>行</v>
          </cell>
          <cell r="AR68" t="str">
            <v>行</v>
          </cell>
          <cell r="AS68" t="str">
            <v>行</v>
          </cell>
          <cell r="AT68" t="str">
            <v>行</v>
          </cell>
          <cell r="AU68" t="str">
            <v>行</v>
          </cell>
          <cell r="AY68" t="str">
            <v>高梨</v>
          </cell>
        </row>
        <row r="69">
          <cell r="B69">
            <v>44717</v>
          </cell>
          <cell r="C69" t="str">
            <v>日</v>
          </cell>
          <cell r="K69" t="str">
            <v>鎌倉：管打楽器ソロコンテスト役員8:50バッハホール</v>
          </cell>
          <cell r="Y69" t="str">
            <v>管打楽器ソロコンテスト本選（海上出場）</v>
          </cell>
        </row>
        <row r="70">
          <cell r="B70">
            <v>44718</v>
          </cell>
          <cell r="C70" t="str">
            <v>月</v>
          </cell>
          <cell r="E70" t="str">
            <v>振替休業日（6月4日分）</v>
          </cell>
        </row>
        <row r="71">
          <cell r="B71">
            <v>44719</v>
          </cell>
          <cell r="C71" t="str">
            <v>火</v>
          </cell>
          <cell r="D71" t="str">
            <v>B</v>
          </cell>
          <cell r="E71" t="str">
            <v>郡中総体予備日</v>
          </cell>
          <cell r="F71" t="str">
            <v>弁当</v>
          </cell>
          <cell r="G71" t="str">
            <v>部活動集会（放課後）</v>
          </cell>
          <cell r="K71" t="str">
            <v>校長：管内校長連絡協議会13:00（合庁）</v>
          </cell>
          <cell r="Q71" t="str">
            <v>高梨（後４）</v>
          </cell>
          <cell r="R71" t="str">
            <v>深瀬（前１）</v>
          </cell>
          <cell r="T71" t="str">
            <v>山田（幸）</v>
          </cell>
          <cell r="X71" t="str">
            <v>鎌田</v>
          </cell>
          <cell r="Y71" t="str">
            <v>千葉：南郷小</v>
          </cell>
          <cell r="Z71" t="str">
            <v>北村先生来校</v>
          </cell>
          <cell r="AA71" t="str">
            <v>弁</v>
          </cell>
          <cell r="AB71" t="str">
            <v>火１</v>
          </cell>
          <cell r="AC71" t="str">
            <v>火２</v>
          </cell>
          <cell r="AD71" t="str">
            <v>火３</v>
          </cell>
          <cell r="AE71" t="str">
            <v>火４</v>
          </cell>
          <cell r="AF71" t="str">
            <v>火５</v>
          </cell>
          <cell r="AG71" t="str">
            <v>火６</v>
          </cell>
          <cell r="AH71" t="str">
            <v>弁</v>
          </cell>
          <cell r="AI71" t="str">
            <v>火１</v>
          </cell>
          <cell r="AJ71" t="str">
            <v>火２</v>
          </cell>
          <cell r="AK71" t="str">
            <v>火３</v>
          </cell>
          <cell r="AL71" t="str">
            <v>火４</v>
          </cell>
          <cell r="AM71" t="str">
            <v>火５</v>
          </cell>
          <cell r="AN71" t="str">
            <v>火６</v>
          </cell>
          <cell r="AO71" t="str">
            <v>弁</v>
          </cell>
          <cell r="AP71" t="str">
            <v>火１</v>
          </cell>
          <cell r="AQ71" t="str">
            <v>火２</v>
          </cell>
          <cell r="AR71" t="str">
            <v>火３</v>
          </cell>
          <cell r="AS71" t="str">
            <v>火４</v>
          </cell>
          <cell r="AT71" t="str">
            <v>火５</v>
          </cell>
          <cell r="AU71" t="str">
            <v>火６</v>
          </cell>
          <cell r="AV71" t="str">
            <v>○</v>
          </cell>
          <cell r="AW71" t="str">
            <v>○</v>
          </cell>
          <cell r="AX71" t="str">
            <v>○</v>
          </cell>
          <cell r="AY71" t="str">
            <v>利根川</v>
          </cell>
        </row>
        <row r="72">
          <cell r="B72">
            <v>44720</v>
          </cell>
          <cell r="C72" t="str">
            <v>水</v>
          </cell>
          <cell r="D72" t="str">
            <v>B</v>
          </cell>
          <cell r="E72" t="str">
            <v>郡中総体予備日</v>
          </cell>
          <cell r="F72" t="str">
            <v>弁当</v>
          </cell>
          <cell r="G72" t="str">
            <v>主任者会（５校時）</v>
          </cell>
          <cell r="H72" t="str">
            <v>専門委員会・中央委員会</v>
          </cell>
          <cell r="I72" t="str">
            <v>郡中総体報告会（昼Meet）</v>
          </cell>
          <cell r="Q72" t="str">
            <v>桜井（後１）</v>
          </cell>
          <cell r="R72" t="str">
            <v>利根川（前４）</v>
          </cell>
          <cell r="T72" t="str">
            <v>山田（幸）</v>
          </cell>
          <cell r="X72" t="str">
            <v>鎌田</v>
          </cell>
          <cell r="AA72" t="str">
            <v>弁</v>
          </cell>
          <cell r="AB72" t="str">
            <v>水１</v>
          </cell>
          <cell r="AC72" t="str">
            <v>水２</v>
          </cell>
          <cell r="AD72" t="str">
            <v>水３</v>
          </cell>
          <cell r="AE72" t="str">
            <v>水４</v>
          </cell>
          <cell r="AF72" t="str">
            <v>道</v>
          </cell>
          <cell r="AG72" t="str">
            <v>欠</v>
          </cell>
          <cell r="AH72" t="str">
            <v>弁</v>
          </cell>
          <cell r="AI72" t="str">
            <v>水１</v>
          </cell>
          <cell r="AJ72" t="str">
            <v>水２</v>
          </cell>
          <cell r="AK72" t="str">
            <v>水３</v>
          </cell>
          <cell r="AL72" t="str">
            <v>水４</v>
          </cell>
          <cell r="AM72" t="str">
            <v>道</v>
          </cell>
          <cell r="AN72" t="str">
            <v>欠</v>
          </cell>
          <cell r="AO72" t="str">
            <v>弁</v>
          </cell>
          <cell r="AP72" t="str">
            <v>水１</v>
          </cell>
          <cell r="AQ72" t="str">
            <v>水２</v>
          </cell>
          <cell r="AR72" t="str">
            <v>水３</v>
          </cell>
          <cell r="AS72" t="str">
            <v>水４</v>
          </cell>
          <cell r="AT72" t="str">
            <v>道</v>
          </cell>
          <cell r="AU72" t="str">
            <v>欠</v>
          </cell>
          <cell r="AV72" t="str">
            <v>✕</v>
          </cell>
          <cell r="AW72" t="str">
            <v>✕</v>
          </cell>
          <cell r="AX72" t="str">
            <v>✕</v>
          </cell>
          <cell r="AY72" t="str">
            <v>千葉</v>
          </cell>
        </row>
        <row r="73">
          <cell r="B73">
            <v>44721</v>
          </cell>
          <cell r="C73" t="str">
            <v>木</v>
          </cell>
          <cell r="D73" t="str">
            <v>B</v>
          </cell>
          <cell r="E73" t="str">
            <v>打合せ8:10</v>
          </cell>
          <cell r="F73" t="str">
            <v>内科検診13:30～</v>
          </cell>
          <cell r="G73" t="str">
            <v>駅伝・陸上強化期間</v>
          </cell>
          <cell r="H73" t="str">
            <v>郡中総体報告会（昼Meet）</v>
          </cell>
          <cell r="K73" t="str">
            <v>高梨：専門部会9:30シェルコムせんだい</v>
          </cell>
          <cell r="L73" t="str">
            <v>佐藤：初任研指導8:10小牛田中</v>
          </cell>
          <cell r="M73" t="str">
            <v>今野健：小中理科実験研修会9:20総セ</v>
          </cell>
          <cell r="Q73" t="str">
            <v>生出（１日）</v>
          </cell>
          <cell r="T73" t="str">
            <v>山田（幸）</v>
          </cell>
          <cell r="X73" t="str">
            <v>鎌田</v>
          </cell>
          <cell r="Y73" t="str">
            <v>藤田先生，今野（君）先生来校</v>
          </cell>
          <cell r="Z73" t="str">
            <v>町人権擁護委員3名来校11:45</v>
          </cell>
          <cell r="AA73" t="str">
            <v>○</v>
          </cell>
          <cell r="AB73" t="str">
            <v>木１</v>
          </cell>
          <cell r="AC73" t="str">
            <v>木２</v>
          </cell>
          <cell r="AD73" t="str">
            <v>木３</v>
          </cell>
          <cell r="AE73" t="str">
            <v>木４</v>
          </cell>
          <cell r="AF73" t="str">
            <v>木５</v>
          </cell>
          <cell r="AG73" t="str">
            <v>補</v>
          </cell>
          <cell r="AH73" t="str">
            <v>○</v>
          </cell>
          <cell r="AI73" t="str">
            <v>木１</v>
          </cell>
          <cell r="AJ73" t="str">
            <v>木２</v>
          </cell>
          <cell r="AK73" t="str">
            <v>木３</v>
          </cell>
          <cell r="AL73" t="str">
            <v>木４</v>
          </cell>
          <cell r="AM73" t="str">
            <v>木５</v>
          </cell>
          <cell r="AN73" t="str">
            <v>補</v>
          </cell>
          <cell r="AO73" t="str">
            <v>○</v>
          </cell>
          <cell r="AP73" t="str">
            <v>木１</v>
          </cell>
          <cell r="AQ73" t="str">
            <v>木２</v>
          </cell>
          <cell r="AR73" t="str">
            <v>木３</v>
          </cell>
          <cell r="AS73" t="str">
            <v>木４</v>
          </cell>
          <cell r="AT73" t="str">
            <v>木５</v>
          </cell>
          <cell r="AU73" t="str">
            <v>補</v>
          </cell>
          <cell r="AV73" t="str">
            <v>○</v>
          </cell>
          <cell r="AW73" t="str">
            <v>○</v>
          </cell>
          <cell r="AX73" t="str">
            <v>○</v>
          </cell>
          <cell r="AY73" t="str">
            <v>遠山</v>
          </cell>
        </row>
        <row r="74">
          <cell r="B74">
            <v>44722</v>
          </cell>
          <cell r="C74" t="str">
            <v>金</v>
          </cell>
          <cell r="D74" t="str">
            <v>B</v>
          </cell>
          <cell r="E74" t="str">
            <v>駅伝・陸上強化期間</v>
          </cell>
          <cell r="F74" t="str">
            <v>避難訓練（3校時）</v>
          </cell>
          <cell r="Q74" t="str">
            <v>桜井（後１）</v>
          </cell>
          <cell r="R74" t="str">
            <v>蘇武（後２）</v>
          </cell>
          <cell r="T74" t="str">
            <v>山田（幸）</v>
          </cell>
          <cell r="X74" t="str">
            <v>鎌田</v>
          </cell>
          <cell r="Y74" t="str">
            <v>千葉：南郷小　サーバー修理13:30</v>
          </cell>
          <cell r="Z74" t="str">
            <v>田フェス駐車場準備（部活動終了後）</v>
          </cell>
          <cell r="AA74" t="str">
            <v>○</v>
          </cell>
          <cell r="AB74" t="str">
            <v>金１</v>
          </cell>
          <cell r="AC74" t="str">
            <v>金２</v>
          </cell>
          <cell r="AD74" t="str">
            <v>行</v>
          </cell>
          <cell r="AE74" t="str">
            <v>金３</v>
          </cell>
          <cell r="AF74" t="str">
            <v>金４</v>
          </cell>
          <cell r="AG74" t="str">
            <v>金５</v>
          </cell>
          <cell r="AH74" t="str">
            <v>○</v>
          </cell>
          <cell r="AI74" t="str">
            <v>金１</v>
          </cell>
          <cell r="AJ74" t="str">
            <v>金２</v>
          </cell>
          <cell r="AK74" t="str">
            <v>行</v>
          </cell>
          <cell r="AL74" t="str">
            <v>金３</v>
          </cell>
          <cell r="AM74" t="str">
            <v>金４</v>
          </cell>
          <cell r="AN74" t="str">
            <v>金５</v>
          </cell>
          <cell r="AO74" t="str">
            <v>○</v>
          </cell>
          <cell r="AP74" t="str">
            <v>金１</v>
          </cell>
          <cell r="AQ74" t="str">
            <v>金２</v>
          </cell>
          <cell r="AR74" t="str">
            <v>行</v>
          </cell>
          <cell r="AS74" t="str">
            <v>金３</v>
          </cell>
          <cell r="AT74" t="str">
            <v>金４</v>
          </cell>
          <cell r="AU74" t="str">
            <v>金５</v>
          </cell>
          <cell r="AV74" t="str">
            <v>○</v>
          </cell>
          <cell r="AW74" t="str">
            <v>○</v>
          </cell>
          <cell r="AX74" t="str">
            <v>○</v>
          </cell>
          <cell r="AY74" t="str">
            <v>佐藤</v>
          </cell>
        </row>
        <row r="75">
          <cell r="B75">
            <v>44723</v>
          </cell>
          <cell r="C75" t="str">
            <v>土</v>
          </cell>
          <cell r="E75" t="str">
            <v>田園フェスティバル</v>
          </cell>
          <cell r="F75" t="str">
            <v>陸上会場練習9:00築館陸上競技場</v>
          </cell>
          <cell r="Y75" t="str">
            <v>田フェス駐車場貸与（1日）</v>
          </cell>
        </row>
        <row r="76">
          <cell r="B76">
            <v>44724</v>
          </cell>
          <cell r="C76" t="str">
            <v>日</v>
          </cell>
          <cell r="E76" t="str">
            <v>田園フェスティバル</v>
          </cell>
        </row>
        <row r="77">
          <cell r="B77">
            <v>44725</v>
          </cell>
          <cell r="C77" t="str">
            <v>月</v>
          </cell>
          <cell r="D77" t="str">
            <v>B</v>
          </cell>
          <cell r="E77" t="str">
            <v>駅伝・陸上強化期間</v>
          </cell>
          <cell r="F77" t="str">
            <v>朝会（賞状伝達）</v>
          </cell>
          <cell r="G77" t="str">
            <v>領域部会②（生徒会）</v>
          </cell>
          <cell r="H77" t="str">
            <v>教科書展示会</v>
          </cell>
          <cell r="I77" t="str">
            <v>部活動中止</v>
          </cell>
          <cell r="J77" t="str">
            <v>町学習・生活アンケート実施（朝）</v>
          </cell>
          <cell r="K77" t="str">
            <v>高梨：事務共同実施15:00南郷庁舎</v>
          </cell>
          <cell r="L77" t="str">
            <v>全職員：教科書展示会（合庁）</v>
          </cell>
          <cell r="T77" t="str">
            <v>山田（幸）</v>
          </cell>
          <cell r="X77" t="str">
            <v>鎌田</v>
          </cell>
          <cell r="AA77" t="str">
            <v>○</v>
          </cell>
          <cell r="AB77" t="str">
            <v>月１</v>
          </cell>
          <cell r="AC77" t="str">
            <v>月２</v>
          </cell>
          <cell r="AD77" t="str">
            <v>月３</v>
          </cell>
          <cell r="AE77" t="str">
            <v>月４</v>
          </cell>
          <cell r="AF77" t="str">
            <v>学</v>
          </cell>
          <cell r="AG77" t="str">
            <v>補</v>
          </cell>
          <cell r="AH77" t="str">
            <v>○</v>
          </cell>
          <cell r="AI77" t="str">
            <v>月１</v>
          </cell>
          <cell r="AJ77" t="str">
            <v>月２</v>
          </cell>
          <cell r="AK77" t="str">
            <v>月３</v>
          </cell>
          <cell r="AL77" t="str">
            <v>月４</v>
          </cell>
          <cell r="AM77" t="str">
            <v>学</v>
          </cell>
          <cell r="AN77" t="str">
            <v>補</v>
          </cell>
          <cell r="AO77" t="str">
            <v>○</v>
          </cell>
          <cell r="AP77" t="str">
            <v>月１</v>
          </cell>
          <cell r="AQ77" t="str">
            <v>月２</v>
          </cell>
          <cell r="AR77" t="str">
            <v>月３</v>
          </cell>
          <cell r="AS77" t="str">
            <v>月４</v>
          </cell>
          <cell r="AT77" t="str">
            <v>学</v>
          </cell>
          <cell r="AU77" t="str">
            <v>補</v>
          </cell>
          <cell r="AV77" t="str">
            <v>✕</v>
          </cell>
          <cell r="AW77" t="str">
            <v>✕</v>
          </cell>
          <cell r="AX77" t="str">
            <v>✕</v>
          </cell>
          <cell r="AY77" t="str">
            <v>星</v>
          </cell>
        </row>
        <row r="78">
          <cell r="B78">
            <v>44726</v>
          </cell>
          <cell r="C78" t="str">
            <v>火</v>
          </cell>
          <cell r="D78" t="str">
            <v>B</v>
          </cell>
          <cell r="E78" t="str">
            <v>駅伝・陸上強化期間</v>
          </cell>
          <cell r="F78" t="str">
            <v>領域部会②（研究部）</v>
          </cell>
          <cell r="G78" t="str">
            <v>集金日②</v>
          </cell>
          <cell r="H78" t="str">
            <v>所長訪問11:20</v>
          </cell>
          <cell r="I78" t="str">
            <v>壮行式リハ（放課後）</v>
          </cell>
          <cell r="J78" t="str">
            <v>町学習・生活アンケート実施（朝）</v>
          </cell>
          <cell r="K78" t="str">
            <v>大宮：初任研防災研修（県内震災遺構）</v>
          </cell>
          <cell r="L78" t="str">
            <v>町特支担当者会15:45小牛田小</v>
          </cell>
          <cell r="Q78" t="str">
            <v>深瀬（1日）</v>
          </cell>
          <cell r="T78" t="str">
            <v>山田（幸）</v>
          </cell>
          <cell r="X78" t="str">
            <v>鎌田</v>
          </cell>
          <cell r="Y78" t="str">
            <v>北村先生来校</v>
          </cell>
          <cell r="Z78" t="str">
            <v>千葉：南郷小</v>
          </cell>
          <cell r="AA78" t="str">
            <v>○</v>
          </cell>
          <cell r="AB78" t="str">
            <v>火１</v>
          </cell>
          <cell r="AC78" t="str">
            <v>火２</v>
          </cell>
          <cell r="AD78" t="str">
            <v>火３</v>
          </cell>
          <cell r="AE78" t="str">
            <v>火４</v>
          </cell>
          <cell r="AF78" t="str">
            <v>火５</v>
          </cell>
          <cell r="AG78" t="str">
            <v>火６</v>
          </cell>
          <cell r="AH78" t="str">
            <v>○</v>
          </cell>
          <cell r="AI78" t="str">
            <v>火１</v>
          </cell>
          <cell r="AJ78" t="str">
            <v>火２</v>
          </cell>
          <cell r="AK78" t="str">
            <v>火３</v>
          </cell>
          <cell r="AL78" t="str">
            <v>火４</v>
          </cell>
          <cell r="AM78" t="str">
            <v>火５</v>
          </cell>
          <cell r="AN78" t="str">
            <v>火６</v>
          </cell>
          <cell r="AO78" t="str">
            <v>○</v>
          </cell>
          <cell r="AP78" t="str">
            <v>火１</v>
          </cell>
          <cell r="AQ78" t="str">
            <v>火２</v>
          </cell>
          <cell r="AR78" t="str">
            <v>火３</v>
          </cell>
          <cell r="AS78" t="str">
            <v>火４</v>
          </cell>
          <cell r="AT78" t="str">
            <v>火５</v>
          </cell>
          <cell r="AU78" t="str">
            <v>火６</v>
          </cell>
          <cell r="AV78" t="str">
            <v>○</v>
          </cell>
          <cell r="AW78" t="str">
            <v>○</v>
          </cell>
          <cell r="AX78" t="str">
            <v>○</v>
          </cell>
          <cell r="AY78" t="str">
            <v>寺内</v>
          </cell>
        </row>
        <row r="79">
          <cell r="B79">
            <v>44727</v>
          </cell>
          <cell r="C79" t="str">
            <v>水</v>
          </cell>
          <cell r="D79" t="str">
            <v>B</v>
          </cell>
          <cell r="E79" t="str">
            <v>駅伝・陸上強化期間</v>
          </cell>
          <cell r="F79" t="str">
            <v>主任者会（５校時）</v>
          </cell>
          <cell r="G79" t="str">
            <v>領域部会②（指導部）</v>
          </cell>
          <cell r="H79" t="str">
            <v>陸上壮行式（６校時）</v>
          </cell>
          <cell r="I79" t="str">
            <v>昼軽清掃，5時間目終了後帰りの会</v>
          </cell>
          <cell r="J79" t="str">
            <v>町学習・生活アンケート実施（朝）</v>
          </cell>
          <cell r="K79" t="str">
            <v>生出：スクールロイヤー対応研修会10:00南郷庁舎</v>
          </cell>
          <cell r="L79" t="str">
            <v>佐藤，生出，寺内：駅伝大会準備13:30田尻中</v>
          </cell>
          <cell r="M79" t="str">
            <v>校長，佐藤，生出，寺内：地区駅伝実委14:30田尻中</v>
          </cell>
          <cell r="N79" t="str">
            <v>校長，佐藤：駅伝監督会議15:30田尻中</v>
          </cell>
          <cell r="Q79" t="str">
            <v>利根川（前２）</v>
          </cell>
          <cell r="R79" t="str">
            <v>寺内（　）</v>
          </cell>
          <cell r="T79" t="str">
            <v>山田（幸）</v>
          </cell>
          <cell r="X79" t="str">
            <v>鎌田</v>
          </cell>
          <cell r="AA79" t="str">
            <v>○</v>
          </cell>
          <cell r="AB79" t="str">
            <v>水１</v>
          </cell>
          <cell r="AC79" t="str">
            <v>水２</v>
          </cell>
          <cell r="AD79" t="str">
            <v>水３</v>
          </cell>
          <cell r="AE79" t="str">
            <v>水４</v>
          </cell>
          <cell r="AF79" t="str">
            <v>道</v>
          </cell>
          <cell r="AG79" t="str">
            <v>行</v>
          </cell>
          <cell r="AH79" t="str">
            <v>○</v>
          </cell>
          <cell r="AI79" t="str">
            <v>水１</v>
          </cell>
          <cell r="AJ79" t="str">
            <v>水２</v>
          </cell>
          <cell r="AK79" t="str">
            <v>水３</v>
          </cell>
          <cell r="AL79" t="str">
            <v>水４</v>
          </cell>
          <cell r="AM79" t="str">
            <v>道</v>
          </cell>
          <cell r="AN79" t="str">
            <v>行</v>
          </cell>
          <cell r="AO79" t="str">
            <v>○</v>
          </cell>
          <cell r="AP79" t="str">
            <v>水１</v>
          </cell>
          <cell r="AQ79" t="str">
            <v>水２</v>
          </cell>
          <cell r="AR79" t="str">
            <v>水３</v>
          </cell>
          <cell r="AS79" t="str">
            <v>水４</v>
          </cell>
          <cell r="AT79" t="str">
            <v>道</v>
          </cell>
          <cell r="AU79" t="str">
            <v>行</v>
          </cell>
          <cell r="AV79" t="str">
            <v>○</v>
          </cell>
          <cell r="AW79" t="str">
            <v>○</v>
          </cell>
          <cell r="AX79" t="str">
            <v>○</v>
          </cell>
          <cell r="AY79" t="str">
            <v>蘇武</v>
          </cell>
        </row>
        <row r="80">
          <cell r="B80">
            <v>44728</v>
          </cell>
          <cell r="C80" t="str">
            <v>木</v>
          </cell>
          <cell r="D80" t="str">
            <v>B</v>
          </cell>
          <cell r="E80" t="str">
            <v>駅伝・陸上強化期間</v>
          </cell>
          <cell r="F80" t="str">
            <v>打合せ8:10</v>
          </cell>
          <cell r="G80" t="str">
            <v>陸上会場練習13:30～15:30陶芸の里</v>
          </cell>
          <cell r="H80" t="str">
            <v>町学習・生活アンケート実施（朝）</v>
          </cell>
          <cell r="K80" t="str">
            <v>佐藤：遠田・加美合同会議13:30涌中</v>
          </cell>
          <cell r="L80" t="str">
            <v>佐藤：初任研指導8:10小牛田中</v>
          </cell>
          <cell r="M80" t="str">
            <v>校長，千葉，蘇武，生出，丹野，今野君：競技場練習生徒引率13:00</v>
          </cell>
          <cell r="Q80" t="str">
            <v>八島（１日）</v>
          </cell>
          <cell r="T80" t="str">
            <v>山田（幸）</v>
          </cell>
          <cell r="V80" t="str">
            <v>利根川（後２）</v>
          </cell>
          <cell r="X80" t="str">
            <v>鎌田</v>
          </cell>
          <cell r="Y80" t="str">
            <v>藤田先生来校</v>
          </cell>
          <cell r="AA80" t="str">
            <v>○</v>
          </cell>
          <cell r="AB80" t="str">
            <v>木１</v>
          </cell>
          <cell r="AC80" t="str">
            <v>木２</v>
          </cell>
          <cell r="AD80" t="str">
            <v>木３</v>
          </cell>
          <cell r="AE80" t="str">
            <v>木４</v>
          </cell>
          <cell r="AF80" t="str">
            <v>木５</v>
          </cell>
          <cell r="AG80" t="str">
            <v>木６</v>
          </cell>
          <cell r="AH80" t="str">
            <v>○</v>
          </cell>
          <cell r="AI80" t="str">
            <v>木１</v>
          </cell>
          <cell r="AJ80" t="str">
            <v>木２</v>
          </cell>
          <cell r="AK80" t="str">
            <v>木３</v>
          </cell>
          <cell r="AL80" t="str">
            <v>木４</v>
          </cell>
          <cell r="AM80" t="str">
            <v>木５</v>
          </cell>
          <cell r="AN80" t="str">
            <v>木６</v>
          </cell>
          <cell r="AO80" t="str">
            <v>○</v>
          </cell>
          <cell r="AP80" t="str">
            <v>木１</v>
          </cell>
          <cell r="AQ80" t="str">
            <v>木２</v>
          </cell>
          <cell r="AR80" t="str">
            <v>木３</v>
          </cell>
          <cell r="AS80" t="str">
            <v>木４</v>
          </cell>
          <cell r="AT80" t="str">
            <v>木５</v>
          </cell>
          <cell r="AU80" t="str">
            <v>木６</v>
          </cell>
          <cell r="AV80" t="str">
            <v>○</v>
          </cell>
          <cell r="AW80" t="str">
            <v>○</v>
          </cell>
          <cell r="AX80" t="str">
            <v>○</v>
          </cell>
          <cell r="AY80" t="str">
            <v>今野</v>
          </cell>
        </row>
        <row r="81">
          <cell r="B81">
            <v>44729</v>
          </cell>
          <cell r="C81" t="str">
            <v>金</v>
          </cell>
          <cell r="D81" t="str">
            <v>B</v>
          </cell>
          <cell r="E81" t="str">
            <v>駅伝・陸上強化期間</v>
          </cell>
          <cell r="F81" t="str">
            <v>町学習・生活アンケート実施（朝）</v>
          </cell>
          <cell r="K81" t="str">
            <v>佐藤，丹野：陸上準備会13:30陶芸の里</v>
          </cell>
          <cell r="L81" t="str">
            <v>寺内：町養教連絡会，研修会13:30南郷庁舎</v>
          </cell>
          <cell r="M81" t="str">
            <v>深瀬，加藤：学校図書館連絡会15:00近代文学館</v>
          </cell>
          <cell r="N81" t="str">
            <v>鎌倉：地区吹コン実委13:00コミセン</v>
          </cell>
          <cell r="Q81" t="str">
            <v>八島（１日）</v>
          </cell>
          <cell r="T81" t="str">
            <v>山田（幸）</v>
          </cell>
          <cell r="X81" t="str">
            <v>鎌田</v>
          </cell>
          <cell r="Y81" t="str">
            <v>千葉：南郷小</v>
          </cell>
          <cell r="AA81" t="str">
            <v>○</v>
          </cell>
          <cell r="AB81" t="str">
            <v>金１</v>
          </cell>
          <cell r="AC81" t="str">
            <v>金２</v>
          </cell>
          <cell r="AD81" t="str">
            <v>金５</v>
          </cell>
          <cell r="AE81" t="str">
            <v>金４</v>
          </cell>
          <cell r="AF81" t="str">
            <v>金３</v>
          </cell>
          <cell r="AG81" t="str">
            <v>金６</v>
          </cell>
          <cell r="AH81" t="str">
            <v>○</v>
          </cell>
          <cell r="AI81" t="str">
            <v>金１</v>
          </cell>
          <cell r="AJ81" t="str">
            <v>金２</v>
          </cell>
          <cell r="AK81" t="str">
            <v>金５</v>
          </cell>
          <cell r="AL81" t="str">
            <v>金４</v>
          </cell>
          <cell r="AM81" t="str">
            <v>金３</v>
          </cell>
          <cell r="AN81" t="str">
            <v>金６</v>
          </cell>
          <cell r="AO81" t="str">
            <v>○</v>
          </cell>
          <cell r="AP81" t="str">
            <v>金１</v>
          </cell>
          <cell r="AQ81" t="str">
            <v>金２</v>
          </cell>
          <cell r="AR81" t="str">
            <v>金５</v>
          </cell>
          <cell r="AS81" t="str">
            <v>金４</v>
          </cell>
          <cell r="AT81" t="str">
            <v>金３</v>
          </cell>
          <cell r="AU81" t="str">
            <v>金６</v>
          </cell>
          <cell r="AV81" t="str">
            <v>○</v>
          </cell>
          <cell r="AW81" t="str">
            <v>○</v>
          </cell>
          <cell r="AX81" t="str">
            <v>○</v>
          </cell>
          <cell r="AY81" t="str">
            <v>大宮</v>
          </cell>
        </row>
        <row r="82">
          <cell r="B82">
            <v>44730</v>
          </cell>
          <cell r="C82" t="str">
            <v>土</v>
          </cell>
          <cell r="D82" t="str">
            <v>B</v>
          </cell>
          <cell r="E82" t="str">
            <v>郡陸上大会</v>
          </cell>
          <cell r="F82" t="str">
            <v>3時間授業</v>
          </cell>
          <cell r="K82" t="str">
            <v>校長，佐藤、今野健：郡陸上大会役員７:20陶芸の里</v>
          </cell>
          <cell r="L82" t="str">
            <v>寺内，丹野：郡陸上大会生徒引率（陶芸の里）</v>
          </cell>
          <cell r="Q82" t="str">
            <v>加藤（1日）</v>
          </cell>
          <cell r="T82" t="str">
            <v>山田（幸）</v>
          </cell>
          <cell r="X82" t="str">
            <v>鎌田，山田（幸）</v>
          </cell>
          <cell r="AA82" t="str">
            <v>×</v>
          </cell>
          <cell r="AB82" t="str">
            <v>補</v>
          </cell>
          <cell r="AC82" t="str">
            <v>補</v>
          </cell>
          <cell r="AD82" t="str">
            <v>補</v>
          </cell>
          <cell r="AE82" t="str">
            <v>欠</v>
          </cell>
          <cell r="AF82" t="str">
            <v>欠</v>
          </cell>
          <cell r="AG82" t="str">
            <v>欠</v>
          </cell>
          <cell r="AH82" t="str">
            <v>×</v>
          </cell>
          <cell r="AI82" t="str">
            <v>補</v>
          </cell>
          <cell r="AJ82" t="str">
            <v>補</v>
          </cell>
          <cell r="AK82" t="str">
            <v>補</v>
          </cell>
          <cell r="AL82" t="str">
            <v>欠</v>
          </cell>
          <cell r="AM82" t="str">
            <v>欠</v>
          </cell>
          <cell r="AN82" t="str">
            <v>欠</v>
          </cell>
          <cell r="AO82" t="str">
            <v>×</v>
          </cell>
          <cell r="AP82" t="str">
            <v>補</v>
          </cell>
          <cell r="AQ82" t="str">
            <v>補</v>
          </cell>
          <cell r="AR82" t="str">
            <v>補</v>
          </cell>
          <cell r="AS82" t="str">
            <v>欠</v>
          </cell>
          <cell r="AT82" t="str">
            <v>欠</v>
          </cell>
          <cell r="AU82" t="str">
            <v>欠</v>
          </cell>
          <cell r="AV82" t="str">
            <v>✕</v>
          </cell>
          <cell r="AW82" t="str">
            <v>✕</v>
          </cell>
          <cell r="AX82" t="str">
            <v>✕</v>
          </cell>
          <cell r="AY82" t="str">
            <v>深瀬</v>
          </cell>
        </row>
        <row r="83">
          <cell r="B83">
            <v>44731</v>
          </cell>
          <cell r="C83" t="str">
            <v>日</v>
          </cell>
          <cell r="X83" t="str">
            <v>鎌田，山田（幸）</v>
          </cell>
        </row>
        <row r="84">
          <cell r="B84">
            <v>44732</v>
          </cell>
          <cell r="C84" t="str">
            <v>月</v>
          </cell>
          <cell r="E84" t="str">
            <v>振替休業日（6月18日分）</v>
          </cell>
          <cell r="F84" t="str">
            <v>県学習意識等調査（1年生のみ　～24日）</v>
          </cell>
          <cell r="G84" t="str">
            <v>駅伝試走</v>
          </cell>
          <cell r="K84" t="str">
            <v>校長：中高連絡会15:10古川高</v>
          </cell>
          <cell r="V84" t="str">
            <v>黒沼：職員健康診断15:00</v>
          </cell>
          <cell r="X84" t="str">
            <v>鎌田，山田（幸）</v>
          </cell>
        </row>
        <row r="85">
          <cell r="B85">
            <v>44733</v>
          </cell>
          <cell r="C85" t="str">
            <v>火</v>
          </cell>
          <cell r="D85" t="str">
            <v>B</v>
          </cell>
          <cell r="E85" t="str">
            <v>駅伝強化期間</v>
          </cell>
          <cell r="F85" t="str">
            <v>郡陸上報告会（昼Meet）</v>
          </cell>
          <cell r="K85" t="str">
            <v>丹野：新任教務主任研9:30（総セ）</v>
          </cell>
          <cell r="L85" t="str">
            <v>今野君：部活動指導員研修会17:00鶴が丘中</v>
          </cell>
          <cell r="M85" t="str">
            <v>今野健：県大会実行委員会14:30スコーレハウス</v>
          </cell>
          <cell r="N85" t="str">
            <v>蘇武：初任研拠点校指導教員連絡協議会13:00総セ</v>
          </cell>
          <cell r="O85" t="str">
            <v>校長：教育長面談11:00</v>
          </cell>
          <cell r="X85" t="str">
            <v>鎌田，山田（幸）</v>
          </cell>
          <cell r="Y85" t="str">
            <v>北村先生来校</v>
          </cell>
          <cell r="Z85" t="str">
            <v>千葉：南郷小</v>
          </cell>
          <cell r="AA85" t="str">
            <v>○</v>
          </cell>
          <cell r="AB85" t="str">
            <v>火４</v>
          </cell>
          <cell r="AC85" t="str">
            <v>火２</v>
          </cell>
          <cell r="AD85" t="str">
            <v>火３</v>
          </cell>
          <cell r="AE85" t="str">
            <v>火１</v>
          </cell>
          <cell r="AF85" t="str">
            <v>火５</v>
          </cell>
          <cell r="AG85" t="str">
            <v>火６</v>
          </cell>
          <cell r="AH85" t="str">
            <v>○</v>
          </cell>
          <cell r="AI85" t="str">
            <v>火４</v>
          </cell>
          <cell r="AJ85" t="str">
            <v>火２</v>
          </cell>
          <cell r="AK85" t="str">
            <v>火３</v>
          </cell>
          <cell r="AL85" t="str">
            <v>火１</v>
          </cell>
          <cell r="AM85" t="str">
            <v>火５</v>
          </cell>
          <cell r="AN85" t="str">
            <v>火６</v>
          </cell>
          <cell r="AO85" t="str">
            <v>○</v>
          </cell>
          <cell r="AP85" t="str">
            <v>火４</v>
          </cell>
          <cell r="AQ85" t="str">
            <v>火２</v>
          </cell>
          <cell r="AR85" t="str">
            <v>火３</v>
          </cell>
          <cell r="AS85" t="str">
            <v>火１</v>
          </cell>
          <cell r="AT85" t="str">
            <v>火５</v>
          </cell>
          <cell r="AU85" t="str">
            <v>火６</v>
          </cell>
          <cell r="AV85" t="str">
            <v>○</v>
          </cell>
          <cell r="AW85" t="str">
            <v>○</v>
          </cell>
          <cell r="AX85" t="str">
            <v>○</v>
          </cell>
          <cell r="AY85" t="str">
            <v>鎌倉</v>
          </cell>
        </row>
        <row r="86">
          <cell r="B86">
            <v>44734</v>
          </cell>
          <cell r="C86" t="str">
            <v>水</v>
          </cell>
          <cell r="D86" t="str">
            <v>B</v>
          </cell>
          <cell r="E86" t="str">
            <v>飲酒運転根絶運動の日</v>
          </cell>
          <cell r="F86" t="str">
            <v>主任者会（5校時）</v>
          </cell>
          <cell r="G86" t="str">
            <v>駅伝強化期間</v>
          </cell>
          <cell r="H86" t="str">
            <v>眼科検診13:15</v>
          </cell>
          <cell r="J86" t="str">
            <v>総（修１）</v>
          </cell>
          <cell r="K86" t="str">
            <v>校長，佐藤：地区駅伝実委14:30田尻中</v>
          </cell>
          <cell r="L86" t="str">
            <v>高梨：事務連絡13:30合庁</v>
          </cell>
          <cell r="M86" t="str">
            <v>高梨：事務共同実施15:00南郷庁舎</v>
          </cell>
          <cell r="Q86" t="str">
            <v>利根川（前２）</v>
          </cell>
          <cell r="X86" t="str">
            <v>鎌田，山田（幸）</v>
          </cell>
          <cell r="Y86" t="str">
            <v>教頭，千葉：行きたくなる学校づくり研修会13:30（ＯＬ）</v>
          </cell>
          <cell r="Z86" t="str">
            <v>各職員：新中学校制服アンケート　ＰＴＡ社教部会19:00</v>
          </cell>
          <cell r="AA86" t="str">
            <v>○</v>
          </cell>
          <cell r="AB86" t="str">
            <v>水１</v>
          </cell>
          <cell r="AC86" t="str">
            <v>水２</v>
          </cell>
          <cell r="AD86" t="str">
            <v>水３</v>
          </cell>
          <cell r="AE86" t="str">
            <v>水４</v>
          </cell>
          <cell r="AF86" t="str">
            <v>道</v>
          </cell>
          <cell r="AG86" t="str">
            <v>水６</v>
          </cell>
          <cell r="AH86" t="str">
            <v>○</v>
          </cell>
          <cell r="AI86" t="str">
            <v>水１</v>
          </cell>
          <cell r="AJ86" t="str">
            <v>水２</v>
          </cell>
          <cell r="AK86" t="str">
            <v>水３</v>
          </cell>
          <cell r="AL86" t="str">
            <v>水４</v>
          </cell>
          <cell r="AM86" t="str">
            <v>道</v>
          </cell>
          <cell r="AN86" t="str">
            <v>補</v>
          </cell>
          <cell r="AO86" t="str">
            <v>○</v>
          </cell>
          <cell r="AP86" t="str">
            <v>水１</v>
          </cell>
          <cell r="AQ86" t="str">
            <v>水２</v>
          </cell>
          <cell r="AR86" t="str">
            <v>水３</v>
          </cell>
          <cell r="AS86" t="str">
            <v>水４</v>
          </cell>
          <cell r="AT86" t="str">
            <v>道</v>
          </cell>
          <cell r="AU86" t="str">
            <v>総</v>
          </cell>
          <cell r="AV86" t="str">
            <v>○</v>
          </cell>
          <cell r="AW86" t="str">
            <v>○</v>
          </cell>
          <cell r="AX86" t="str">
            <v>○</v>
          </cell>
          <cell r="AY86" t="str">
            <v>丹野</v>
          </cell>
        </row>
        <row r="87">
          <cell r="B87">
            <v>44735</v>
          </cell>
          <cell r="C87" t="str">
            <v>木</v>
          </cell>
          <cell r="D87" t="str">
            <v>B</v>
          </cell>
          <cell r="E87" t="str">
            <v>打合せ8:10</v>
          </cell>
          <cell r="F87" t="str">
            <v>定期巡回訪問（第1期）10:00</v>
          </cell>
          <cell r="J87" t="str">
            <v>総（修２）</v>
          </cell>
          <cell r="K87" t="str">
            <v>千葉：英検ＩＢＡ研修会13:00栗教研研修室</v>
          </cell>
          <cell r="L87" t="str">
            <v>佐藤：初任研指導8:10小牛田中</v>
          </cell>
          <cell r="M87" t="str">
            <v>校長，教頭：郡教頭会9:30小牛田小</v>
          </cell>
          <cell r="N87" t="str">
            <v>利根川：メンタルヘルス研修会13:30合庁</v>
          </cell>
          <cell r="O87" t="str">
            <v>鎌倉：地区吸コン顧問会議14:00町中央CC</v>
          </cell>
          <cell r="Q87" t="str">
            <v>高梨（後１）</v>
          </cell>
          <cell r="R87" t="str">
            <v>黒沼（1日）</v>
          </cell>
          <cell r="X87" t="str">
            <v>鎌田，山田（幸）</v>
          </cell>
          <cell r="Y87" t="str">
            <v>藤田先生来校　仙台高専来校13:00</v>
          </cell>
          <cell r="Z87" t="str">
            <v>共済保険あしすと訪問日17:00　ソフトテニス部親の会19:00</v>
          </cell>
          <cell r="AA87" t="str">
            <v>○</v>
          </cell>
          <cell r="AB87" t="str">
            <v>木１</v>
          </cell>
          <cell r="AC87" t="str">
            <v>木２</v>
          </cell>
          <cell r="AD87" t="str">
            <v>木３</v>
          </cell>
          <cell r="AE87" t="str">
            <v>木４</v>
          </cell>
          <cell r="AF87" t="str">
            <v>木５</v>
          </cell>
          <cell r="AG87" t="str">
            <v>補</v>
          </cell>
          <cell r="AH87" t="str">
            <v>○</v>
          </cell>
          <cell r="AI87" t="str">
            <v>木１</v>
          </cell>
          <cell r="AJ87" t="str">
            <v>木２</v>
          </cell>
          <cell r="AK87" t="str">
            <v>木３</v>
          </cell>
          <cell r="AL87" t="str">
            <v>木４</v>
          </cell>
          <cell r="AM87" t="str">
            <v>木５</v>
          </cell>
          <cell r="AN87" t="str">
            <v>補</v>
          </cell>
          <cell r="AO87" t="str">
            <v>○</v>
          </cell>
          <cell r="AP87" t="str">
            <v>木１</v>
          </cell>
          <cell r="AQ87" t="str">
            <v>木２</v>
          </cell>
          <cell r="AR87" t="str">
            <v>木３</v>
          </cell>
          <cell r="AS87" t="str">
            <v>木４</v>
          </cell>
          <cell r="AT87" t="str">
            <v>木５</v>
          </cell>
          <cell r="AU87" t="str">
            <v>総</v>
          </cell>
          <cell r="AV87" t="str">
            <v>○</v>
          </cell>
          <cell r="AW87" t="str">
            <v>○</v>
          </cell>
          <cell r="AX87" t="str">
            <v>○</v>
          </cell>
          <cell r="AY87" t="str">
            <v>生出</v>
          </cell>
        </row>
        <row r="88">
          <cell r="B88">
            <v>44736</v>
          </cell>
          <cell r="C88" t="str">
            <v>金</v>
          </cell>
          <cell r="D88" t="str">
            <v>B</v>
          </cell>
          <cell r="E88" t="str">
            <v>駅伝強化期間</v>
          </cell>
          <cell r="F88" t="str">
            <v>修学旅行打合せ15:45</v>
          </cell>
          <cell r="K88" t="str">
            <v>深瀬：自立活動研修会9:20総セ</v>
          </cell>
          <cell r="L88" t="str">
            <v>生出：ＩＣＴ活用リーダー養成研修会9:20総セ</v>
          </cell>
          <cell r="Q88" t="str">
            <v>黒沼（１日）</v>
          </cell>
          <cell r="X88" t="str">
            <v>鎌田，山田（幸）</v>
          </cell>
          <cell r="Y88" t="str">
            <v>千葉：南郷小</v>
          </cell>
          <cell r="Z88" t="str">
            <v>歯科検診（５名）15:30</v>
          </cell>
          <cell r="AA88" t="str">
            <v>○</v>
          </cell>
          <cell r="AB88" t="str">
            <v>金１</v>
          </cell>
          <cell r="AC88" t="str">
            <v>金２</v>
          </cell>
          <cell r="AD88" t="str">
            <v>金３</v>
          </cell>
          <cell r="AE88" t="str">
            <v>金４</v>
          </cell>
          <cell r="AF88" t="str">
            <v>金５</v>
          </cell>
          <cell r="AG88" t="str">
            <v>金６</v>
          </cell>
          <cell r="AH88" t="str">
            <v>○</v>
          </cell>
          <cell r="AI88" t="str">
            <v>金１</v>
          </cell>
          <cell r="AJ88" t="str">
            <v>金２</v>
          </cell>
          <cell r="AK88" t="str">
            <v>金３</v>
          </cell>
          <cell r="AL88" t="str">
            <v>金４</v>
          </cell>
          <cell r="AM88" t="str">
            <v>金５</v>
          </cell>
          <cell r="AN88" t="str">
            <v>金６</v>
          </cell>
          <cell r="AO88" t="str">
            <v>○</v>
          </cell>
          <cell r="AP88" t="str">
            <v>金１</v>
          </cell>
          <cell r="AQ88" t="str">
            <v>金２</v>
          </cell>
          <cell r="AR88" t="str">
            <v>金３</v>
          </cell>
          <cell r="AS88" t="str">
            <v>金４</v>
          </cell>
          <cell r="AT88" t="str">
            <v>金５</v>
          </cell>
          <cell r="AU88" t="str">
            <v>金６</v>
          </cell>
          <cell r="AV88" t="str">
            <v>○</v>
          </cell>
          <cell r="AW88" t="str">
            <v>○</v>
          </cell>
          <cell r="AX88" t="str">
            <v>○</v>
          </cell>
          <cell r="AY88" t="str">
            <v>鈴木</v>
          </cell>
        </row>
        <row r="89">
          <cell r="B89">
            <v>44737</v>
          </cell>
          <cell r="C89" t="str">
            <v>土</v>
          </cell>
          <cell r="X89" t="str">
            <v>鎌田，山田（幸）</v>
          </cell>
        </row>
        <row r="90">
          <cell r="B90">
            <v>44738</v>
          </cell>
          <cell r="C90" t="str">
            <v>日</v>
          </cell>
          <cell r="X90" t="str">
            <v>鎌田，山田（幸）</v>
          </cell>
        </row>
        <row r="91">
          <cell r="B91">
            <v>44739</v>
          </cell>
          <cell r="C91" t="str">
            <v>月</v>
          </cell>
          <cell r="D91" t="str">
            <v>B</v>
          </cell>
          <cell r="E91" t="str">
            <v>駅伝強化期間</v>
          </cell>
          <cell r="F91" t="str">
            <v>駅伝壮行式（６校時）</v>
          </cell>
          <cell r="K91" t="str">
            <v>蘇武：県中総体抽選会14:00台原中</v>
          </cell>
          <cell r="L91" t="str">
            <v>利根川：県中総体抽選会14:00鶴谷中</v>
          </cell>
          <cell r="Q91" t="str">
            <v>星（１日）</v>
          </cell>
          <cell r="X91" t="str">
            <v>鎌田，山田（幸）</v>
          </cell>
          <cell r="Y91" t="str">
            <v>古川高校来校15:30</v>
          </cell>
          <cell r="Z91" t="str">
            <v>鎌倉：振休</v>
          </cell>
          <cell r="AA91" t="str">
            <v>○</v>
          </cell>
          <cell r="AB91" t="str">
            <v>月１</v>
          </cell>
          <cell r="AC91" t="str">
            <v>月２</v>
          </cell>
          <cell r="AD91" t="str">
            <v>月３</v>
          </cell>
          <cell r="AE91" t="str">
            <v>月４</v>
          </cell>
          <cell r="AF91" t="str">
            <v>学</v>
          </cell>
          <cell r="AG91" t="str">
            <v>行</v>
          </cell>
          <cell r="AH91" t="str">
            <v>○</v>
          </cell>
          <cell r="AI91" t="str">
            <v>月１</v>
          </cell>
          <cell r="AJ91" t="str">
            <v>月２</v>
          </cell>
          <cell r="AK91" t="str">
            <v>月３</v>
          </cell>
          <cell r="AL91" t="str">
            <v>月４</v>
          </cell>
          <cell r="AM91" t="str">
            <v>学</v>
          </cell>
          <cell r="AN91" t="str">
            <v>行</v>
          </cell>
          <cell r="AO91" t="str">
            <v>○</v>
          </cell>
          <cell r="AP91" t="str">
            <v>月１</v>
          </cell>
          <cell r="AQ91" t="str">
            <v>月２</v>
          </cell>
          <cell r="AR91" t="str">
            <v>月３</v>
          </cell>
          <cell r="AS91" t="str">
            <v>月４</v>
          </cell>
          <cell r="AT91" t="str">
            <v>学</v>
          </cell>
          <cell r="AU91" t="str">
            <v>行</v>
          </cell>
          <cell r="AV91" t="str">
            <v>○</v>
          </cell>
          <cell r="AW91" t="str">
            <v>○</v>
          </cell>
          <cell r="AX91" t="str">
            <v>○</v>
          </cell>
          <cell r="AY91" t="str">
            <v>八島</v>
          </cell>
        </row>
        <row r="92">
          <cell r="B92">
            <v>44740</v>
          </cell>
          <cell r="C92" t="str">
            <v>火</v>
          </cell>
          <cell r="D92" t="str">
            <v>B</v>
          </cell>
          <cell r="E92" t="str">
            <v>駅伝強化期間</v>
          </cell>
          <cell r="K92" t="str">
            <v>大宮：初任研・事務所研13:40合庁</v>
          </cell>
          <cell r="L92" t="str">
            <v>校長，佐藤：駅伝前日準備会14:30田尻中</v>
          </cell>
          <cell r="Q92" t="str">
            <v>校長（前１）　今野（後１）　深瀬（１日）</v>
          </cell>
          <cell r="R92" t="str">
            <v>寺内（　　）　蘇武（後２）</v>
          </cell>
          <cell r="X92" t="str">
            <v>鎌田，山田（幸）</v>
          </cell>
          <cell r="Y92" t="str">
            <v>北村先生来校　大崎中央14:30来校　加美農16:00来校</v>
          </cell>
          <cell r="Z92" t="str">
            <v>千葉：南郷小　高梨：調査研究部会16:00</v>
          </cell>
          <cell r="AA92" t="str">
            <v>○</v>
          </cell>
          <cell r="AB92" t="str">
            <v>火１</v>
          </cell>
          <cell r="AC92" t="str">
            <v>火２</v>
          </cell>
          <cell r="AD92" t="str">
            <v>火３</v>
          </cell>
          <cell r="AE92" t="str">
            <v>火４</v>
          </cell>
          <cell r="AF92" t="str">
            <v>道</v>
          </cell>
          <cell r="AG92" t="str">
            <v>火６</v>
          </cell>
          <cell r="AH92" t="str">
            <v>○</v>
          </cell>
          <cell r="AI92" t="str">
            <v>火１</v>
          </cell>
          <cell r="AJ92" t="str">
            <v>火２</v>
          </cell>
          <cell r="AK92" t="str">
            <v>火３</v>
          </cell>
          <cell r="AL92" t="str">
            <v>火４</v>
          </cell>
          <cell r="AM92" t="str">
            <v>道</v>
          </cell>
          <cell r="AN92" t="str">
            <v>火６</v>
          </cell>
          <cell r="AO92" t="str">
            <v>○</v>
          </cell>
          <cell r="AP92" t="str">
            <v>火１</v>
          </cell>
          <cell r="AQ92" t="str">
            <v>火２</v>
          </cell>
          <cell r="AR92" t="str">
            <v>火３</v>
          </cell>
          <cell r="AS92" t="str">
            <v>総</v>
          </cell>
          <cell r="AT92" t="str">
            <v>道</v>
          </cell>
          <cell r="AU92" t="str">
            <v>火６</v>
          </cell>
          <cell r="AV92" t="str">
            <v>○</v>
          </cell>
          <cell r="AW92" t="str">
            <v>○</v>
          </cell>
          <cell r="AX92" t="str">
            <v>○</v>
          </cell>
          <cell r="AY92" t="str">
            <v>利根川</v>
          </cell>
        </row>
        <row r="93">
          <cell r="B93">
            <v>44741</v>
          </cell>
          <cell r="C93" t="str">
            <v>水</v>
          </cell>
          <cell r="D93" t="str">
            <v>B</v>
          </cell>
          <cell r="E93" t="str">
            <v>大崎地区駅伝大会（田尻地区）</v>
          </cell>
          <cell r="F93" t="str">
            <v>学力向上支援打合せ15:30（教頭，蘇武対応）</v>
          </cell>
          <cell r="G93" t="str">
            <v>弁当</v>
          </cell>
          <cell r="J93" t="str">
            <v>総（修３）</v>
          </cell>
          <cell r="K93" t="str">
            <v>校長，佐藤，生出，寺内：郡駅伝大会役員</v>
          </cell>
          <cell r="L93" t="str">
            <v>丹野：郡駅伝大会生徒引率</v>
          </cell>
          <cell r="X93" t="str">
            <v>鎌田，山田（幸）</v>
          </cell>
          <cell r="Y93" t="str">
            <v>駅伝学校発9:30現地発14:00</v>
          </cell>
          <cell r="Z93" t="str">
            <v>小牛田学園見学（２年須田）　高梨：調査研究部会16:00</v>
          </cell>
          <cell r="AA93" t="str">
            <v>弁</v>
          </cell>
          <cell r="AB93" t="str">
            <v>水１</v>
          </cell>
          <cell r="AC93" t="str">
            <v>水２</v>
          </cell>
          <cell r="AD93" t="str">
            <v>水３</v>
          </cell>
          <cell r="AE93" t="str">
            <v>水４</v>
          </cell>
          <cell r="AF93" t="str">
            <v>火５</v>
          </cell>
          <cell r="AG93" t="str">
            <v>水６</v>
          </cell>
          <cell r="AH93" t="str">
            <v>弁</v>
          </cell>
          <cell r="AI93" t="str">
            <v>水１</v>
          </cell>
          <cell r="AJ93" t="str">
            <v>水２</v>
          </cell>
          <cell r="AK93" t="str">
            <v>水３</v>
          </cell>
          <cell r="AL93" t="str">
            <v>水４</v>
          </cell>
          <cell r="AM93" t="str">
            <v>火５</v>
          </cell>
          <cell r="AN93" t="str">
            <v>補</v>
          </cell>
          <cell r="AO93" t="str">
            <v>弁</v>
          </cell>
          <cell r="AP93" t="str">
            <v>水１</v>
          </cell>
          <cell r="AQ93" t="str">
            <v>水２</v>
          </cell>
          <cell r="AR93" t="str">
            <v>水３</v>
          </cell>
          <cell r="AS93" t="str">
            <v>水４</v>
          </cell>
          <cell r="AT93" t="str">
            <v>火５</v>
          </cell>
          <cell r="AU93" t="str">
            <v>補</v>
          </cell>
          <cell r="AV93" t="str">
            <v>○</v>
          </cell>
          <cell r="AW93" t="str">
            <v>○</v>
          </cell>
          <cell r="AX93" t="str">
            <v>○</v>
          </cell>
          <cell r="AY93" t="str">
            <v>千葉</v>
          </cell>
        </row>
        <row r="94">
          <cell r="B94">
            <v>44742</v>
          </cell>
          <cell r="C94" t="str">
            <v>木</v>
          </cell>
          <cell r="D94" t="str">
            <v>B</v>
          </cell>
          <cell r="E94" t="str">
            <v>職員会議４</v>
          </cell>
          <cell r="F94" t="str">
            <v>打合せ8:10</v>
          </cell>
          <cell r="G94" t="str">
            <v>部活動休止期間</v>
          </cell>
          <cell r="H94" t="str">
            <v>駅伝報告会（昼Meet）</v>
          </cell>
          <cell r="K94" t="str">
            <v>佐藤：初任研指導8:10小牛田中</v>
          </cell>
          <cell r="Q94" t="str">
            <v>蘇武（後４）</v>
          </cell>
          <cell r="R94" t="str">
            <v>佐藤（１日）</v>
          </cell>
          <cell r="V94" t="str">
            <v>教頭：地区P連合会事務長会議14:30青年会館</v>
          </cell>
          <cell r="X94" t="str">
            <v>鎌田，山田（幸）</v>
          </cell>
          <cell r="AA94" t="str">
            <v>○</v>
          </cell>
          <cell r="AB94" t="str">
            <v>木１</v>
          </cell>
          <cell r="AC94" t="str">
            <v>木２</v>
          </cell>
          <cell r="AD94" t="str">
            <v>木３</v>
          </cell>
          <cell r="AE94" t="str">
            <v>木４</v>
          </cell>
          <cell r="AF94" t="str">
            <v>木５</v>
          </cell>
          <cell r="AG94" t="str">
            <v>欠</v>
          </cell>
          <cell r="AH94" t="str">
            <v>○</v>
          </cell>
          <cell r="AI94" t="str">
            <v>木１</v>
          </cell>
          <cell r="AJ94" t="str">
            <v>木２</v>
          </cell>
          <cell r="AK94" t="str">
            <v>木３</v>
          </cell>
          <cell r="AL94" t="str">
            <v>木４</v>
          </cell>
          <cell r="AM94" t="str">
            <v>木５</v>
          </cell>
          <cell r="AN94" t="str">
            <v>欠</v>
          </cell>
          <cell r="AO94" t="str">
            <v>○</v>
          </cell>
          <cell r="AP94" t="str">
            <v>木１</v>
          </cell>
          <cell r="AQ94" t="str">
            <v>木２</v>
          </cell>
          <cell r="AR94" t="str">
            <v>木３</v>
          </cell>
          <cell r="AS94" t="str">
            <v>木４</v>
          </cell>
          <cell r="AT94" t="str">
            <v>木５</v>
          </cell>
          <cell r="AU94" t="str">
            <v>欠</v>
          </cell>
          <cell r="AV94" t="str">
            <v>×</v>
          </cell>
          <cell r="AW94" t="str">
            <v>×</v>
          </cell>
          <cell r="AX94" t="str">
            <v>×</v>
          </cell>
          <cell r="AY94" t="str">
            <v>遠山</v>
          </cell>
        </row>
        <row r="95">
          <cell r="B95">
            <v>44743</v>
          </cell>
          <cell r="C95" t="str">
            <v>金</v>
          </cell>
          <cell r="D95" t="str">
            <v>B</v>
          </cell>
          <cell r="E95" t="str">
            <v>部活動休止期間</v>
          </cell>
          <cell r="F95" t="str">
            <v>安全点検日</v>
          </cell>
          <cell r="G95" t="str">
            <v>二者面談期間（放課後）</v>
          </cell>
          <cell r="H95" t="str">
            <v>修学旅行最終打合せ16:00</v>
          </cell>
          <cell r="K95" t="str">
            <v>蘇武：算数・数学科研修会9:15総セ</v>
          </cell>
          <cell r="L95" t="str">
            <v>利根川：少年の主張地区大会生徒引率12:30古西中</v>
          </cell>
          <cell r="Q95" t="str">
            <v>高梨（後４）</v>
          </cell>
          <cell r="X95" t="str">
            <v>鎌田，山田（幸）</v>
          </cell>
          <cell r="Y95" t="str">
            <v>千葉：南郷小</v>
          </cell>
          <cell r="Z95" t="str">
            <v>藤田先生来校</v>
          </cell>
          <cell r="AA95" t="str">
            <v>○</v>
          </cell>
          <cell r="AB95" t="str">
            <v>金１</v>
          </cell>
          <cell r="AC95" t="str">
            <v>金２</v>
          </cell>
          <cell r="AD95" t="str">
            <v>金３</v>
          </cell>
          <cell r="AE95" t="str">
            <v>金４</v>
          </cell>
          <cell r="AF95" t="str">
            <v>金５</v>
          </cell>
          <cell r="AG95" t="str">
            <v>金６</v>
          </cell>
          <cell r="AH95" t="str">
            <v>○</v>
          </cell>
          <cell r="AI95" t="str">
            <v>金１</v>
          </cell>
          <cell r="AJ95" t="str">
            <v>金２</v>
          </cell>
          <cell r="AK95" t="str">
            <v>金３</v>
          </cell>
          <cell r="AL95" t="str">
            <v>金４</v>
          </cell>
          <cell r="AM95" t="str">
            <v>金５</v>
          </cell>
          <cell r="AN95" t="str">
            <v>金６</v>
          </cell>
          <cell r="AO95" t="str">
            <v>○</v>
          </cell>
          <cell r="AP95" t="str">
            <v>金１</v>
          </cell>
          <cell r="AQ95" t="str">
            <v>金２</v>
          </cell>
          <cell r="AR95" t="str">
            <v>金３</v>
          </cell>
          <cell r="AS95" t="str">
            <v>金４</v>
          </cell>
          <cell r="AT95" t="str">
            <v>金５</v>
          </cell>
          <cell r="AU95" t="str">
            <v>金６</v>
          </cell>
          <cell r="AV95" t="str">
            <v>×</v>
          </cell>
          <cell r="AW95" t="str">
            <v>×</v>
          </cell>
          <cell r="AX95" t="str">
            <v>×</v>
          </cell>
          <cell r="AY95" t="str">
            <v>佐藤</v>
          </cell>
        </row>
        <row r="96">
          <cell r="B96">
            <v>44744</v>
          </cell>
          <cell r="C96" t="str">
            <v>土</v>
          </cell>
          <cell r="E96" t="str">
            <v>部活動休止期間</v>
          </cell>
          <cell r="F96" t="str">
            <v>県通信陸上</v>
          </cell>
          <cell r="X96" t="str">
            <v>鎌田，山田（幸）</v>
          </cell>
          <cell r="AV96" t="str">
            <v>×</v>
          </cell>
          <cell r="AW96" t="str">
            <v>×</v>
          </cell>
          <cell r="AX96" t="str">
            <v>×</v>
          </cell>
        </row>
        <row r="97">
          <cell r="B97">
            <v>44745</v>
          </cell>
          <cell r="C97" t="str">
            <v>日</v>
          </cell>
          <cell r="E97" t="str">
            <v>部活動休止期間</v>
          </cell>
          <cell r="X97" t="str">
            <v>鎌田，山田（幸）</v>
          </cell>
          <cell r="AV97" t="str">
            <v>×</v>
          </cell>
          <cell r="AW97" t="str">
            <v>×</v>
          </cell>
          <cell r="AX97" t="str">
            <v>×</v>
          </cell>
        </row>
        <row r="98">
          <cell r="B98">
            <v>44746</v>
          </cell>
          <cell r="C98" t="str">
            <v>月</v>
          </cell>
          <cell r="D98" t="str">
            <v>A</v>
          </cell>
          <cell r="E98" t="str">
            <v>専門委員会</v>
          </cell>
          <cell r="F98" t="str">
            <v>部活動休止期間</v>
          </cell>
          <cell r="G98" t="str">
            <v>朝会（賞状伝達）</v>
          </cell>
          <cell r="H98" t="str">
            <v>弘済会図書贈呈式16:00</v>
          </cell>
          <cell r="J98" t="str">
            <v>総（①防１②防１修４）</v>
          </cell>
          <cell r="Q98" t="str">
            <v>今野（後１）</v>
          </cell>
          <cell r="X98" t="str">
            <v>鎌田，山田（幸）</v>
          </cell>
          <cell r="AA98" t="str">
            <v>○</v>
          </cell>
          <cell r="AB98" t="str">
            <v>月１</v>
          </cell>
          <cell r="AC98" t="str">
            <v>月２</v>
          </cell>
          <cell r="AD98" t="str">
            <v>月３</v>
          </cell>
          <cell r="AE98" t="str">
            <v>月４</v>
          </cell>
          <cell r="AF98" t="str">
            <v>総</v>
          </cell>
          <cell r="AG98" t="str">
            <v>欠</v>
          </cell>
          <cell r="AH98" t="str">
            <v>○</v>
          </cell>
          <cell r="AI98" t="str">
            <v>月１</v>
          </cell>
          <cell r="AJ98" t="str">
            <v>月２</v>
          </cell>
          <cell r="AK98" t="str">
            <v>月３</v>
          </cell>
          <cell r="AL98" t="str">
            <v>月４</v>
          </cell>
          <cell r="AM98" t="str">
            <v>総</v>
          </cell>
          <cell r="AN98" t="str">
            <v>欠</v>
          </cell>
          <cell r="AO98" t="str">
            <v>○</v>
          </cell>
          <cell r="AP98" t="str">
            <v>月１</v>
          </cell>
          <cell r="AQ98" t="str">
            <v>月２</v>
          </cell>
          <cell r="AR98" t="str">
            <v>月３</v>
          </cell>
          <cell r="AS98" t="str">
            <v>月４</v>
          </cell>
          <cell r="AT98" t="str">
            <v>総</v>
          </cell>
          <cell r="AU98" t="str">
            <v>欠</v>
          </cell>
          <cell r="AV98" t="str">
            <v>×</v>
          </cell>
          <cell r="AW98" t="str">
            <v>×</v>
          </cell>
          <cell r="AX98" t="str">
            <v>×</v>
          </cell>
          <cell r="AY98" t="str">
            <v>星</v>
          </cell>
        </row>
        <row r="99">
          <cell r="B99">
            <v>44747</v>
          </cell>
          <cell r="C99" t="str">
            <v>火</v>
          </cell>
          <cell r="D99" t="str">
            <v>A</v>
          </cell>
          <cell r="E99" t="str">
            <v>1学期中間テスト</v>
          </cell>
          <cell r="F99" t="str">
            <v>二者面談期間（放課後）</v>
          </cell>
          <cell r="G99" t="str">
            <v>中央委員会</v>
          </cell>
          <cell r="X99" t="str">
            <v>鎌田，山田（幸）</v>
          </cell>
          <cell r="Y99" t="str">
            <v>千葉：南郷小　石巻高来校13:30（校長対応）　古川支援学校見学（3年川﨑）</v>
          </cell>
          <cell r="Z99" t="str">
            <v>黒沼：特定計量器検査10:30庁舎　桜坂高校来校14:45
　</v>
          </cell>
          <cell r="AA99" t="str">
            <v>○</v>
          </cell>
          <cell r="AB99" t="str">
            <v>国テ</v>
          </cell>
          <cell r="AC99" t="str">
            <v>数テ</v>
          </cell>
          <cell r="AD99" t="str">
            <v>社テ</v>
          </cell>
          <cell r="AE99" t="str">
            <v>英テ</v>
          </cell>
          <cell r="AF99" t="str">
            <v>理テ</v>
          </cell>
          <cell r="AG99" t="str">
            <v>欠</v>
          </cell>
          <cell r="AH99" t="str">
            <v>○</v>
          </cell>
          <cell r="AI99" t="str">
            <v>国テ</v>
          </cell>
          <cell r="AJ99" t="str">
            <v>数テ</v>
          </cell>
          <cell r="AK99" t="str">
            <v>社テ</v>
          </cell>
          <cell r="AL99" t="str">
            <v>英テ</v>
          </cell>
          <cell r="AM99" t="str">
            <v>理テ</v>
          </cell>
          <cell r="AN99" t="str">
            <v>欠</v>
          </cell>
          <cell r="AO99" t="str">
            <v>○</v>
          </cell>
          <cell r="AP99" t="str">
            <v>国テ</v>
          </cell>
          <cell r="AQ99" t="str">
            <v>数テ</v>
          </cell>
          <cell r="AR99" t="str">
            <v>社テ</v>
          </cell>
          <cell r="AS99" t="str">
            <v>英テ</v>
          </cell>
          <cell r="AT99" t="str">
            <v>理テ</v>
          </cell>
          <cell r="AU99" t="str">
            <v>欠</v>
          </cell>
          <cell r="AV99" t="str">
            <v>×</v>
          </cell>
          <cell r="AW99" t="str">
            <v>×</v>
          </cell>
          <cell r="AX99" t="str">
            <v>×</v>
          </cell>
          <cell r="AY99" t="str">
            <v>寺内</v>
          </cell>
        </row>
        <row r="100">
          <cell r="B100">
            <v>44748</v>
          </cell>
          <cell r="C100" t="str">
            <v>水</v>
          </cell>
          <cell r="D100" t="str">
            <v>B</v>
          </cell>
          <cell r="E100" t="str">
            <v>主任者会（5校時）</v>
          </cell>
          <cell r="F100" t="str">
            <v>３年５時間授業</v>
          </cell>
          <cell r="G100" t="str">
            <v>二者面談期間（放課後）</v>
          </cell>
          <cell r="J100" t="str">
            <v>総（①防２②防２修56）</v>
          </cell>
          <cell r="K100" t="str">
            <v>深瀬：町防災担当者会議14:30庁舎</v>
          </cell>
          <cell r="L100" t="str">
            <v>利根川：みんなの作品展準備15:30小牛田小</v>
          </cell>
          <cell r="Q100" t="str">
            <v>利根川（前２）</v>
          </cell>
          <cell r="T100" t="str">
            <v>梁川</v>
          </cell>
          <cell r="X100" t="str">
            <v>鎌田，山田（幸）</v>
          </cell>
          <cell r="Y100" t="str">
            <v>消防立入検査10:00</v>
          </cell>
          <cell r="AA100" t="str">
            <v>○</v>
          </cell>
          <cell r="AB100" t="str">
            <v>水３</v>
          </cell>
          <cell r="AC100" t="str">
            <v>水４</v>
          </cell>
          <cell r="AD100" t="str">
            <v>水１</v>
          </cell>
          <cell r="AE100" t="str">
            <v>水２</v>
          </cell>
          <cell r="AF100" t="str">
            <v>道</v>
          </cell>
          <cell r="AG100" t="str">
            <v>総</v>
          </cell>
          <cell r="AH100" t="str">
            <v>○</v>
          </cell>
          <cell r="AI100" t="str">
            <v>水３</v>
          </cell>
          <cell r="AJ100" t="str">
            <v>水４</v>
          </cell>
          <cell r="AK100" t="str">
            <v>水１</v>
          </cell>
          <cell r="AL100" t="str">
            <v>水２</v>
          </cell>
          <cell r="AM100" t="str">
            <v>道</v>
          </cell>
          <cell r="AN100" t="str">
            <v>総</v>
          </cell>
          <cell r="AO100" t="str">
            <v>○</v>
          </cell>
          <cell r="AP100" t="str">
            <v>水３</v>
          </cell>
          <cell r="AQ100" t="str">
            <v>水４</v>
          </cell>
          <cell r="AR100" t="str">
            <v>道</v>
          </cell>
          <cell r="AS100" t="str">
            <v>総</v>
          </cell>
          <cell r="AT100" t="str">
            <v>総</v>
          </cell>
          <cell r="AU100" t="str">
            <v>欠</v>
          </cell>
          <cell r="AV100" t="str">
            <v>○</v>
          </cell>
          <cell r="AW100" t="str">
            <v>○</v>
          </cell>
          <cell r="AX100" t="str">
            <v>✕</v>
          </cell>
          <cell r="AY100" t="str">
            <v>蘇武</v>
          </cell>
        </row>
        <row r="101">
          <cell r="B101">
            <v>44749</v>
          </cell>
          <cell r="C101" t="str">
            <v>木</v>
          </cell>
          <cell r="D101" t="str">
            <v>B</v>
          </cell>
          <cell r="E101" t="str">
            <v>3年修学旅行</v>
          </cell>
          <cell r="F101" t="str">
            <v>二者面談期間（放課後）</v>
          </cell>
          <cell r="J101" t="str">
            <v>総（①防３②防３修7~10）</v>
          </cell>
          <cell r="K101" t="str">
            <v>校長，鎌倉，生出，鈴木一，利根川，寺内，八島：修学旅行生徒引率</v>
          </cell>
          <cell r="L101" t="str">
            <v>佐藤：初任研指導８:１０小牛田中</v>
          </cell>
          <cell r="Q101" t="str">
            <v>深瀬（１日）</v>
          </cell>
          <cell r="X101" t="str">
            <v>鎌田，山田（幸）</v>
          </cell>
          <cell r="Y101" t="str">
            <v>藤田先生来校</v>
          </cell>
          <cell r="AA101" t="str">
            <v>○</v>
          </cell>
          <cell r="AB101" t="str">
            <v>木１</v>
          </cell>
          <cell r="AC101" t="str">
            <v>木２</v>
          </cell>
          <cell r="AD101" t="str">
            <v>木３</v>
          </cell>
          <cell r="AE101" t="str">
            <v>木４</v>
          </cell>
          <cell r="AF101" t="str">
            <v>木５</v>
          </cell>
          <cell r="AG101" t="str">
            <v>総</v>
          </cell>
          <cell r="AH101" t="str">
            <v>○</v>
          </cell>
          <cell r="AI101" t="str">
            <v>木１</v>
          </cell>
          <cell r="AJ101" t="str">
            <v>木２</v>
          </cell>
          <cell r="AK101" t="str">
            <v>木３</v>
          </cell>
          <cell r="AL101" t="str">
            <v>木４</v>
          </cell>
          <cell r="AM101" t="str">
            <v>木５</v>
          </cell>
          <cell r="AN101" t="str">
            <v>総</v>
          </cell>
          <cell r="AO101" t="str">
            <v>×</v>
          </cell>
          <cell r="AP101" t="str">
            <v>行</v>
          </cell>
          <cell r="AQ101" t="str">
            <v>総</v>
          </cell>
          <cell r="AR101" t="str">
            <v>総</v>
          </cell>
          <cell r="AS101" t="str">
            <v>総</v>
          </cell>
          <cell r="AT101" t="str">
            <v>総</v>
          </cell>
          <cell r="AU101" t="str">
            <v>行</v>
          </cell>
          <cell r="AV101" t="str">
            <v>○</v>
          </cell>
          <cell r="AW101" t="str">
            <v>○</v>
          </cell>
          <cell r="AX101" t="str">
            <v>×</v>
          </cell>
          <cell r="AY101" t="str">
            <v>今野</v>
          </cell>
        </row>
        <row r="102">
          <cell r="B102">
            <v>44750</v>
          </cell>
          <cell r="C102" t="str">
            <v>金</v>
          </cell>
          <cell r="D102" t="str">
            <v>B</v>
          </cell>
          <cell r="E102" t="str">
            <v>3年修学旅行</v>
          </cell>
          <cell r="F102" t="str">
            <v>２年防災学習（大川）</v>
          </cell>
          <cell r="G102" t="str">
            <v>１年防災学習（地域）</v>
          </cell>
          <cell r="H102" t="str">
            <v>１年弁当・２年給食</v>
          </cell>
          <cell r="I102" t="str">
            <v>二者面談期間（放課後）</v>
          </cell>
          <cell r="J102" t="str">
            <v>総（①②防4~7修11~16）</v>
          </cell>
          <cell r="K102" t="str">
            <v>校長，鎌倉，生出，鈴木一，利根川，寺内，八島：修学旅行生徒引率</v>
          </cell>
          <cell r="L102" t="str">
            <v>千葉，佐藤，遠山，星：大川防災学習生徒引率</v>
          </cell>
          <cell r="Q102" t="str">
            <v>深瀬（１日）</v>
          </cell>
          <cell r="R102" t="str">
            <v>高梨（後２）</v>
          </cell>
          <cell r="X102" t="str">
            <v>鎌田，山田（幸）</v>
          </cell>
          <cell r="Y102" t="str">
            <v>古川学園来校13:30</v>
          </cell>
          <cell r="AA102" t="str">
            <v>弁</v>
          </cell>
          <cell r="AB102" t="str">
            <v>総</v>
          </cell>
          <cell r="AC102" t="str">
            <v>総</v>
          </cell>
          <cell r="AD102" t="str">
            <v>総</v>
          </cell>
          <cell r="AE102" t="str">
            <v>総</v>
          </cell>
          <cell r="AF102" t="str">
            <v>補</v>
          </cell>
          <cell r="AG102" t="str">
            <v>補</v>
          </cell>
          <cell r="AH102" t="str">
            <v>○</v>
          </cell>
          <cell r="AI102" t="str">
            <v>総</v>
          </cell>
          <cell r="AJ102" t="str">
            <v>総</v>
          </cell>
          <cell r="AK102" t="str">
            <v>総</v>
          </cell>
          <cell r="AL102" t="str">
            <v>総</v>
          </cell>
          <cell r="AM102" t="str">
            <v>補</v>
          </cell>
          <cell r="AN102" t="str">
            <v>補</v>
          </cell>
          <cell r="AO102" t="str">
            <v>×</v>
          </cell>
          <cell r="AP102" t="str">
            <v>総</v>
          </cell>
          <cell r="AQ102" t="str">
            <v>総</v>
          </cell>
          <cell r="AR102" t="str">
            <v>総</v>
          </cell>
          <cell r="AS102" t="str">
            <v>総</v>
          </cell>
          <cell r="AT102" t="str">
            <v>総</v>
          </cell>
          <cell r="AU102" t="str">
            <v>総</v>
          </cell>
          <cell r="AV102" t="str">
            <v>○</v>
          </cell>
          <cell r="AW102" t="str">
            <v>○</v>
          </cell>
          <cell r="AX102" t="str">
            <v>×</v>
          </cell>
          <cell r="AY102" t="str">
            <v>大宮</v>
          </cell>
        </row>
        <row r="103">
          <cell r="B103">
            <v>44751</v>
          </cell>
          <cell r="C103" t="str">
            <v>土</v>
          </cell>
          <cell r="D103" t="str">
            <v>B</v>
          </cell>
          <cell r="E103" t="str">
            <v>3年修学旅行</v>
          </cell>
          <cell r="F103" t="str">
            <v>二者面談期間（放課後）</v>
          </cell>
          <cell r="J103" t="str">
            <v>総（①②防89修17~20）</v>
          </cell>
          <cell r="K103" t="str">
            <v>校長，鎌倉，生出，鈴木一，利根川，寺内，八島：修学旅行生徒引率</v>
          </cell>
          <cell r="X103" t="str">
            <v>鎌田，山田（幸）</v>
          </cell>
          <cell r="AA103" t="str">
            <v>弁</v>
          </cell>
          <cell r="AB103" t="str">
            <v>補</v>
          </cell>
          <cell r="AC103" t="str">
            <v>補</v>
          </cell>
          <cell r="AD103" t="str">
            <v>補</v>
          </cell>
          <cell r="AE103" t="str">
            <v>補</v>
          </cell>
          <cell r="AF103" t="str">
            <v>総</v>
          </cell>
          <cell r="AG103" t="str">
            <v>総</v>
          </cell>
          <cell r="AH103" t="str">
            <v>弁</v>
          </cell>
          <cell r="AI103" t="str">
            <v>補</v>
          </cell>
          <cell r="AJ103" t="str">
            <v>補</v>
          </cell>
          <cell r="AK103" t="str">
            <v>補</v>
          </cell>
          <cell r="AL103" t="str">
            <v>補</v>
          </cell>
          <cell r="AM103" t="str">
            <v>総</v>
          </cell>
          <cell r="AN103" t="str">
            <v>総</v>
          </cell>
          <cell r="AO103" t="str">
            <v>✕</v>
          </cell>
          <cell r="AP103" t="str">
            <v>行</v>
          </cell>
          <cell r="AQ103" t="str">
            <v>総</v>
          </cell>
          <cell r="AR103" t="str">
            <v>総</v>
          </cell>
          <cell r="AS103" t="str">
            <v>総</v>
          </cell>
          <cell r="AT103" t="str">
            <v>総</v>
          </cell>
          <cell r="AU103" t="str">
            <v>行</v>
          </cell>
          <cell r="AV103" t="str">
            <v>○</v>
          </cell>
          <cell r="AW103" t="str">
            <v>○</v>
          </cell>
          <cell r="AX103" t="str">
            <v>×</v>
          </cell>
          <cell r="AY103" t="str">
            <v>深瀬</v>
          </cell>
        </row>
        <row r="104">
          <cell r="B104">
            <v>44752</v>
          </cell>
          <cell r="C104" t="str">
            <v>日</v>
          </cell>
          <cell r="X104" t="str">
            <v>鎌田，山田（幸）</v>
          </cell>
        </row>
        <row r="105">
          <cell r="B105">
            <v>44753</v>
          </cell>
          <cell r="C105" t="str">
            <v>月</v>
          </cell>
          <cell r="E105" t="str">
            <v>振替休業日（7月9日分）</v>
          </cell>
          <cell r="K105" t="str">
            <v>校長：町小中校長会議10:00庁舎</v>
          </cell>
          <cell r="L105" t="str">
            <v>校長，生出：町生徒指導連絡協議会15:00小牛田中</v>
          </cell>
          <cell r="X105" t="str">
            <v>鎌田，山田（幸）</v>
          </cell>
        </row>
        <row r="106">
          <cell r="B106">
            <v>44754</v>
          </cell>
          <cell r="C106" t="str">
            <v>火</v>
          </cell>
          <cell r="D106" t="str">
            <v>A</v>
          </cell>
          <cell r="E106" t="str">
            <v>実力テスト（3年）</v>
          </cell>
          <cell r="F106" t="str">
            <v>二者面談期間（放課後）</v>
          </cell>
          <cell r="J106" t="str">
            <v>総（①②防10修21）</v>
          </cell>
          <cell r="K106" t="str">
            <v>校長，生出：学警連15:00南郷庁舎</v>
          </cell>
          <cell r="L106" t="str">
            <v>高梨：事務共同実施15:00庁舎</v>
          </cell>
          <cell r="T106" t="str">
            <v>八島</v>
          </cell>
          <cell r="X106" t="str">
            <v>鎌田，山田（幸）</v>
          </cell>
          <cell r="Y106" t="str">
            <v>北村先生来校　石工高来校10:30</v>
          </cell>
          <cell r="Z106" t="str">
            <v>千葉：南郷小　田さ高9:00来校</v>
          </cell>
          <cell r="AA106" t="str">
            <v>○</v>
          </cell>
          <cell r="AB106" t="str">
            <v>火１</v>
          </cell>
          <cell r="AC106" t="str">
            <v>火２</v>
          </cell>
          <cell r="AD106" t="str">
            <v>火３</v>
          </cell>
          <cell r="AE106" t="str">
            <v>火４</v>
          </cell>
          <cell r="AF106" t="str">
            <v>火５</v>
          </cell>
          <cell r="AG106" t="str">
            <v>総</v>
          </cell>
          <cell r="AH106" t="str">
            <v>○</v>
          </cell>
          <cell r="AI106" t="str">
            <v>火１</v>
          </cell>
          <cell r="AJ106" t="str">
            <v>火２</v>
          </cell>
          <cell r="AK106" t="str">
            <v>火３</v>
          </cell>
          <cell r="AL106" t="str">
            <v>火４</v>
          </cell>
          <cell r="AM106" t="str">
            <v>火５</v>
          </cell>
          <cell r="AN106" t="str">
            <v>総</v>
          </cell>
          <cell r="AO106" t="str">
            <v>○</v>
          </cell>
          <cell r="AP106" t="str">
            <v>国テ</v>
          </cell>
          <cell r="AQ106" t="str">
            <v>数テ</v>
          </cell>
          <cell r="AR106" t="str">
            <v>社テ</v>
          </cell>
          <cell r="AS106" t="str">
            <v>英テ</v>
          </cell>
          <cell r="AT106" t="str">
            <v>理テ</v>
          </cell>
          <cell r="AU106" t="str">
            <v>総</v>
          </cell>
          <cell r="AV106" t="str">
            <v>○</v>
          </cell>
          <cell r="AW106" t="str">
            <v>○</v>
          </cell>
          <cell r="AX106" t="str">
            <v>○</v>
          </cell>
          <cell r="AY106" t="str">
            <v>丹野</v>
          </cell>
        </row>
        <row r="107">
          <cell r="B107">
            <v>44755</v>
          </cell>
          <cell r="C107" t="str">
            <v>水</v>
          </cell>
          <cell r="D107" t="str">
            <v>B</v>
          </cell>
          <cell r="E107" t="str">
            <v>領域部会③</v>
          </cell>
          <cell r="F107" t="str">
            <v>定期巡回訪問15:00</v>
          </cell>
          <cell r="G107" t="str">
            <v>魅力ある学校づくりアンケート実施</v>
          </cell>
          <cell r="J107" t="str">
            <v>総（①②防11修22）</v>
          </cell>
          <cell r="K107" t="str">
            <v>教頭：町教頭会9:00庁舎</v>
          </cell>
          <cell r="L107" t="str">
            <v>校長，佐藤：駅伝実行委員会14:00田尻中</v>
          </cell>
          <cell r="X107" t="str">
            <v>鎌田，山田（幸）</v>
          </cell>
          <cell r="AA107" t="str">
            <v>○</v>
          </cell>
          <cell r="AB107" t="str">
            <v>水１</v>
          </cell>
          <cell r="AC107" t="str">
            <v>水２</v>
          </cell>
          <cell r="AD107" t="str">
            <v>水３</v>
          </cell>
          <cell r="AE107" t="str">
            <v>水４</v>
          </cell>
          <cell r="AF107" t="str">
            <v>道</v>
          </cell>
          <cell r="AG107" t="str">
            <v>総</v>
          </cell>
          <cell r="AH107" t="str">
            <v>○</v>
          </cell>
          <cell r="AI107" t="str">
            <v>水１</v>
          </cell>
          <cell r="AJ107" t="str">
            <v>水２</v>
          </cell>
          <cell r="AK107" t="str">
            <v>水３</v>
          </cell>
          <cell r="AL107" t="str">
            <v>水４</v>
          </cell>
          <cell r="AM107" t="str">
            <v>道</v>
          </cell>
          <cell r="AN107" t="str">
            <v>総</v>
          </cell>
          <cell r="AO107" t="str">
            <v>○</v>
          </cell>
          <cell r="AP107" t="str">
            <v>水１</v>
          </cell>
          <cell r="AQ107" t="str">
            <v>水２</v>
          </cell>
          <cell r="AR107" t="str">
            <v>水３</v>
          </cell>
          <cell r="AS107" t="str">
            <v>水４</v>
          </cell>
          <cell r="AT107" t="str">
            <v>道</v>
          </cell>
          <cell r="AU107" t="str">
            <v>総</v>
          </cell>
          <cell r="AV107" t="str">
            <v>○</v>
          </cell>
          <cell r="AW107" t="str">
            <v>○</v>
          </cell>
          <cell r="AX107" t="str">
            <v>○</v>
          </cell>
          <cell r="AY107" t="str">
            <v>鎌倉</v>
          </cell>
        </row>
        <row r="108">
          <cell r="B108">
            <v>44756</v>
          </cell>
          <cell r="C108" t="str">
            <v>木</v>
          </cell>
          <cell r="D108" t="str">
            <v>B</v>
          </cell>
          <cell r="E108" t="str">
            <v>打合せ8:10</v>
          </cell>
          <cell r="F108" t="str">
            <v>二者面談期間（放課後）</v>
          </cell>
          <cell r="G108" t="str">
            <v>素点交換　　領域部会</v>
          </cell>
          <cell r="H108" t="str">
            <v>吹コン壮行式（放課後）　昼軽清掃</v>
          </cell>
          <cell r="I108" t="str">
            <v>主任者会（5校時）</v>
          </cell>
          <cell r="J108" t="str">
            <v>総（①②防12修23）</v>
          </cell>
          <cell r="X108" t="str">
            <v>鎌田，山田（幸）</v>
          </cell>
          <cell r="Y108" t="str">
            <v>藤田先生来校</v>
          </cell>
          <cell r="Z108" t="str">
            <v>社会を明るくする運動（あいさつ）</v>
          </cell>
          <cell r="AA108" t="str">
            <v>○</v>
          </cell>
          <cell r="AB108" t="str">
            <v>木１</v>
          </cell>
          <cell r="AC108" t="str">
            <v>木２</v>
          </cell>
          <cell r="AD108" t="str">
            <v>木３</v>
          </cell>
          <cell r="AE108" t="str">
            <v>木４</v>
          </cell>
          <cell r="AF108" t="str">
            <v>木５</v>
          </cell>
          <cell r="AG108" t="str">
            <v>総</v>
          </cell>
          <cell r="AH108" t="str">
            <v>○</v>
          </cell>
          <cell r="AI108" t="str">
            <v>木１</v>
          </cell>
          <cell r="AJ108" t="str">
            <v>木２</v>
          </cell>
          <cell r="AK108" t="str">
            <v>木３</v>
          </cell>
          <cell r="AL108" t="str">
            <v>木４</v>
          </cell>
          <cell r="AM108" t="str">
            <v>木５</v>
          </cell>
          <cell r="AN108" t="str">
            <v>総</v>
          </cell>
          <cell r="AO108" t="str">
            <v>○</v>
          </cell>
          <cell r="AP108" t="str">
            <v>木１</v>
          </cell>
          <cell r="AQ108" t="str">
            <v>木２</v>
          </cell>
          <cell r="AR108" t="str">
            <v>木３</v>
          </cell>
          <cell r="AS108" t="str">
            <v>木４</v>
          </cell>
          <cell r="AT108" t="str">
            <v>木５</v>
          </cell>
          <cell r="AU108" t="str">
            <v>総</v>
          </cell>
          <cell r="AV108" t="str">
            <v>○</v>
          </cell>
          <cell r="AW108" t="str">
            <v>○</v>
          </cell>
          <cell r="AX108" t="str">
            <v>○</v>
          </cell>
          <cell r="AY108" t="str">
            <v>生出</v>
          </cell>
        </row>
        <row r="109">
          <cell r="B109">
            <v>44757</v>
          </cell>
          <cell r="C109" t="str">
            <v>金</v>
          </cell>
          <cell r="D109" t="str">
            <v>ＡB</v>
          </cell>
          <cell r="E109" t="str">
            <v>救急救命講習（職員・15:30）</v>
          </cell>
          <cell r="F109" t="str">
            <v>軽清掃・15:20下校</v>
          </cell>
          <cell r="G109" t="str">
            <v>総合学年発表会</v>
          </cell>
          <cell r="H109" t="str">
            <v>町学力向上支援員研修会（本校会場）</v>
          </cell>
          <cell r="J109" t="str">
            <v>総（①②防13修24）</v>
          </cell>
          <cell r="K109" t="str">
            <v>鎌倉：吹コン地区大会前日準備会14:00町文化会館</v>
          </cell>
          <cell r="L109" t="str">
            <v>高梨：事後指導審査会11:00合庁</v>
          </cell>
          <cell r="X109" t="str">
            <v>鎌田，山田（幸）</v>
          </cell>
          <cell r="Y109" t="str">
            <v>千葉：南郷小</v>
          </cell>
          <cell r="Z109" t="str">
            <v>蘇武，鈴木良：町学力向上支援</v>
          </cell>
          <cell r="AA109" t="str">
            <v>○</v>
          </cell>
          <cell r="AB109" t="str">
            <v>金１</v>
          </cell>
          <cell r="AC109" t="str">
            <v>金２</v>
          </cell>
          <cell r="AD109" t="str">
            <v>金３</v>
          </cell>
          <cell r="AE109" t="str">
            <v>金４</v>
          </cell>
          <cell r="AF109" t="str">
            <v>総</v>
          </cell>
          <cell r="AG109" t="str">
            <v>総</v>
          </cell>
          <cell r="AH109" t="str">
            <v>○</v>
          </cell>
          <cell r="AI109" t="str">
            <v>金１</v>
          </cell>
          <cell r="AJ109" t="str">
            <v>金２</v>
          </cell>
          <cell r="AK109" t="str">
            <v>金３</v>
          </cell>
          <cell r="AL109" t="str">
            <v>金４</v>
          </cell>
          <cell r="AM109" t="str">
            <v>総</v>
          </cell>
          <cell r="AN109" t="str">
            <v>総</v>
          </cell>
          <cell r="AO109" t="str">
            <v>○</v>
          </cell>
          <cell r="AP109" t="str">
            <v>金１</v>
          </cell>
          <cell r="AQ109" t="str">
            <v>金２</v>
          </cell>
          <cell r="AR109" t="str">
            <v>金３</v>
          </cell>
          <cell r="AS109" t="str">
            <v>金４</v>
          </cell>
          <cell r="AT109" t="str">
            <v>総</v>
          </cell>
          <cell r="AU109" t="str">
            <v>総</v>
          </cell>
          <cell r="AV109" t="str">
            <v>×</v>
          </cell>
          <cell r="AW109" t="str">
            <v>×</v>
          </cell>
          <cell r="AX109" t="str">
            <v>×</v>
          </cell>
          <cell r="AY109" t="str">
            <v>鈴木</v>
          </cell>
        </row>
        <row r="110">
          <cell r="B110">
            <v>44758</v>
          </cell>
          <cell r="C110" t="str">
            <v>土</v>
          </cell>
          <cell r="E110" t="str">
            <v>吹奏楽コンクール</v>
          </cell>
          <cell r="K110" t="str">
            <v>鎌倉：吹コン地区大会役員8:50町文化会館</v>
          </cell>
          <cell r="L110" t="str">
            <v>寺内：吹コン地区大会役員8:50町文化会館</v>
          </cell>
          <cell r="X110" t="str">
            <v>鎌田，山田（幸）</v>
          </cell>
        </row>
        <row r="111">
          <cell r="B111">
            <v>44759</v>
          </cell>
          <cell r="C111" t="str">
            <v>日</v>
          </cell>
          <cell r="E111" t="str">
            <v>高校説明会（合庁）10:00</v>
          </cell>
          <cell r="X111" t="str">
            <v>鎌田，山田（幸）</v>
          </cell>
          <cell r="Y111" t="str">
            <v>鎌倉：吹コン地区大会役員8:50</v>
          </cell>
        </row>
        <row r="112">
          <cell r="B112">
            <v>44760</v>
          </cell>
          <cell r="C112" t="str">
            <v>月</v>
          </cell>
          <cell r="E112" t="str">
            <v>海の日</v>
          </cell>
          <cell r="X112" t="str">
            <v>鎌田，山田（幸）</v>
          </cell>
        </row>
        <row r="113">
          <cell r="B113">
            <v>44761</v>
          </cell>
          <cell r="C113" t="str">
            <v>火</v>
          </cell>
          <cell r="D113" t="str">
            <v>A</v>
          </cell>
          <cell r="E113" t="str">
            <v>総合発表会①</v>
          </cell>
          <cell r="F113" t="str">
            <v>二者面談期間（放課後）</v>
          </cell>
          <cell r="G113" t="str">
            <v>打合せ</v>
          </cell>
          <cell r="X113" t="str">
            <v>鎌田，山田（幸）</v>
          </cell>
          <cell r="Y113" t="str">
            <v>北村先生，藤田来校</v>
          </cell>
          <cell r="Z113" t="str">
            <v>小牛田農林高来校15:30</v>
          </cell>
          <cell r="AA113" t="str">
            <v>○</v>
          </cell>
          <cell r="AB113" t="str">
            <v>月１</v>
          </cell>
          <cell r="AC113" t="str">
            <v>月２</v>
          </cell>
          <cell r="AD113" t="str">
            <v>月３</v>
          </cell>
          <cell r="AE113" t="str">
            <v>月４</v>
          </cell>
          <cell r="AF113" t="str">
            <v>金５</v>
          </cell>
          <cell r="AG113" t="str">
            <v>総</v>
          </cell>
          <cell r="AH113" t="str">
            <v>○</v>
          </cell>
          <cell r="AI113" t="str">
            <v>月１</v>
          </cell>
          <cell r="AJ113" t="str">
            <v>月２</v>
          </cell>
          <cell r="AK113" t="str">
            <v>月３</v>
          </cell>
          <cell r="AL113" t="str">
            <v>月４</v>
          </cell>
          <cell r="AM113" t="str">
            <v>金５</v>
          </cell>
          <cell r="AN113" t="str">
            <v>総</v>
          </cell>
          <cell r="AO113" t="str">
            <v>○</v>
          </cell>
          <cell r="AP113" t="str">
            <v>月１</v>
          </cell>
          <cell r="AQ113" t="str">
            <v>月２</v>
          </cell>
          <cell r="AR113" t="str">
            <v>月３</v>
          </cell>
          <cell r="AS113" t="str">
            <v>月４</v>
          </cell>
          <cell r="AT113" t="str">
            <v>金５</v>
          </cell>
          <cell r="AU113" t="str">
            <v>総</v>
          </cell>
          <cell r="AV113" t="str">
            <v>○</v>
          </cell>
          <cell r="AW113" t="str">
            <v>○</v>
          </cell>
          <cell r="AX113" t="str">
            <v>○</v>
          </cell>
          <cell r="AY113" t="str">
            <v>利根川</v>
          </cell>
        </row>
        <row r="114">
          <cell r="B114">
            <v>44762</v>
          </cell>
          <cell r="C114" t="str">
            <v>水</v>
          </cell>
          <cell r="D114" t="str">
            <v>B</v>
          </cell>
          <cell r="E114" t="str">
            <v>全校集会（県中総体壮行式含）</v>
          </cell>
          <cell r="F114" t="str">
            <v>大掃除（4校時）</v>
          </cell>
          <cell r="G114" t="str">
            <v>職員会議５</v>
          </cell>
          <cell r="X114" t="str">
            <v>鎌田，山田（幸）</v>
          </cell>
          <cell r="AA114" t="str">
            <v>○</v>
          </cell>
          <cell r="AB114" t="str">
            <v>水１</v>
          </cell>
          <cell r="AC114" t="str">
            <v>道</v>
          </cell>
          <cell r="AD114" t="str">
            <v>行</v>
          </cell>
          <cell r="AE114" t="str">
            <v>行</v>
          </cell>
          <cell r="AF114" t="str">
            <v>学</v>
          </cell>
          <cell r="AG114" t="str">
            <v>欠</v>
          </cell>
          <cell r="AH114" t="str">
            <v>○</v>
          </cell>
          <cell r="AI114" t="str">
            <v>水１</v>
          </cell>
          <cell r="AJ114" t="str">
            <v>道</v>
          </cell>
          <cell r="AK114" t="str">
            <v>行</v>
          </cell>
          <cell r="AL114" t="str">
            <v>行</v>
          </cell>
          <cell r="AM114" t="str">
            <v>学</v>
          </cell>
          <cell r="AN114" t="str">
            <v>欠</v>
          </cell>
          <cell r="AO114" t="str">
            <v>○</v>
          </cell>
          <cell r="AP114" t="str">
            <v>水１</v>
          </cell>
          <cell r="AQ114" t="str">
            <v>道</v>
          </cell>
          <cell r="AR114" t="str">
            <v>行</v>
          </cell>
          <cell r="AS114" t="str">
            <v>行</v>
          </cell>
          <cell r="AT114" t="str">
            <v>学</v>
          </cell>
          <cell r="AU114" t="str">
            <v>欠</v>
          </cell>
          <cell r="AV114" t="str">
            <v>×</v>
          </cell>
          <cell r="AW114" t="str">
            <v>×</v>
          </cell>
          <cell r="AX114" t="str">
            <v>×</v>
          </cell>
          <cell r="AY114" t="str">
            <v>八島</v>
          </cell>
        </row>
        <row r="115">
          <cell r="B115">
            <v>44763</v>
          </cell>
          <cell r="C115" t="str">
            <v>木</v>
          </cell>
          <cell r="E115" t="str">
            <v>夏季休業日</v>
          </cell>
          <cell r="F115" t="str">
            <v>県中総体（バスケのみ）</v>
          </cell>
          <cell r="K115" t="str">
            <v>蘇武：県中総体役員8:00セキスイハイムＳＡ</v>
          </cell>
          <cell r="L115" t="str">
            <v>今野健：県中総体準備15:00南郷球場</v>
          </cell>
          <cell r="Q115" t="str">
            <v>今野（前５）</v>
          </cell>
          <cell r="R115" t="str">
            <v>遠山（１日）</v>
          </cell>
          <cell r="X115" t="str">
            <v>鎌田，山田（幸）</v>
          </cell>
          <cell r="Y115" t="str">
            <v>好文館高10:00来校（校長対応）</v>
          </cell>
          <cell r="AY115" t="str">
            <v>深瀬</v>
          </cell>
        </row>
        <row r="116">
          <cell r="B116">
            <v>44764</v>
          </cell>
          <cell r="C116" t="str">
            <v>金</v>
          </cell>
          <cell r="E116" t="str">
            <v>飲酒運転根絶運動の日</v>
          </cell>
          <cell r="F116" t="str">
            <v>県中総体</v>
          </cell>
          <cell r="K116" t="str">
            <v>今野健：県中総体役員</v>
          </cell>
          <cell r="L116" t="str">
            <v>寺内：県中総体救護8:10南郷球場</v>
          </cell>
          <cell r="M116" t="str">
            <v>丹野：県大会生徒引率</v>
          </cell>
          <cell r="N116" t="str">
            <v>利根川：県大会生徒引率，役員</v>
          </cell>
          <cell r="X116" t="str">
            <v>鎌田，山田（幸）</v>
          </cell>
          <cell r="AY116" t="str">
            <v>鎌倉</v>
          </cell>
        </row>
        <row r="117">
          <cell r="B117">
            <v>44765</v>
          </cell>
          <cell r="C117" t="str">
            <v>土</v>
          </cell>
          <cell r="E117" t="str">
            <v>県中総体</v>
          </cell>
          <cell r="K117" t="str">
            <v>今野健：県中総体役員</v>
          </cell>
          <cell r="L117" t="str">
            <v>寺内：県中総体救護8:10南郷球場</v>
          </cell>
          <cell r="M117" t="str">
            <v>深瀬，千葉，丹野：県大会生徒引率</v>
          </cell>
          <cell r="N117" t="str">
            <v>利根川：県大会生徒引率，役員</v>
          </cell>
          <cell r="O117" t="str">
            <v>生出：県中総体役員（陶芸の里）</v>
          </cell>
          <cell r="X117" t="str">
            <v>鎌田，山田（幸）</v>
          </cell>
        </row>
        <row r="118">
          <cell r="B118">
            <v>44766</v>
          </cell>
          <cell r="C118" t="str">
            <v>日</v>
          </cell>
          <cell r="E118" t="str">
            <v>県中総体</v>
          </cell>
          <cell r="K118" t="str">
            <v>今野健：県中総体役員</v>
          </cell>
          <cell r="L118" t="str">
            <v>寺内：県中総体救護8:10南郷球場</v>
          </cell>
          <cell r="M118" t="str">
            <v>深瀬，千葉，丹野：県大会生徒引率</v>
          </cell>
          <cell r="N118" t="str">
            <v>利根川：県大会生徒引率，役員</v>
          </cell>
          <cell r="X118" t="str">
            <v>鎌田，山田（幸）</v>
          </cell>
        </row>
        <row r="119">
          <cell r="B119">
            <v>44767</v>
          </cell>
          <cell r="C119" t="str">
            <v>月</v>
          </cell>
          <cell r="E119" t="str">
            <v>夏季休業日</v>
          </cell>
          <cell r="F119" t="str">
            <v>県中総体</v>
          </cell>
          <cell r="K119" t="str">
            <v>星：協働教育コーディネーター研10:00県行政庁舎</v>
          </cell>
          <cell r="L119" t="str">
            <v>深瀨，千葉：県中総体生徒引率</v>
          </cell>
          <cell r="V119" t="str">
            <v>蘇武，大宮，高梨（２）</v>
          </cell>
          <cell r="X119" t="str">
            <v>鎌田，山田（幸）</v>
          </cell>
          <cell r="Y119" t="str">
            <v>気仙沼向洋高来校11:30（3学年対応）</v>
          </cell>
          <cell r="Z119" t="str">
            <v>校舎補修工事（～8/4）</v>
          </cell>
          <cell r="AY119" t="str">
            <v>大宮</v>
          </cell>
        </row>
        <row r="120">
          <cell r="B120">
            <v>44768</v>
          </cell>
          <cell r="C120" t="str">
            <v>火</v>
          </cell>
          <cell r="E120" t="str">
            <v>夏季休業日</v>
          </cell>
          <cell r="K120" t="str">
            <v>丹野：サッカー1年生大会引率（めぐみ野サッカー場）</v>
          </cell>
          <cell r="Q120" t="str">
            <v>蘇武（午後４）</v>
          </cell>
          <cell r="U120" t="str">
            <v>振休：校長，深瀬，千葉</v>
          </cell>
          <cell r="V120" t="str">
            <v>星，八島，遠山（２）</v>
          </cell>
          <cell r="X120" t="str">
            <v>鎌田，山田（幸）</v>
          </cell>
          <cell r="Y120" t="str">
            <v>学級文庫回収13:30～14:30</v>
          </cell>
          <cell r="Z120" t="str">
            <v>備品調査（～28日）</v>
          </cell>
          <cell r="AY120" t="str">
            <v>今野</v>
          </cell>
        </row>
        <row r="121">
          <cell r="B121">
            <v>44769</v>
          </cell>
          <cell r="C121" t="str">
            <v>水</v>
          </cell>
          <cell r="E121" t="str">
            <v>夏季休業日</v>
          </cell>
          <cell r="F121" t="str">
            <v>教育相談１</v>
          </cell>
          <cell r="K121" t="str">
            <v>大宮：初任研（松島少年自然の家）</v>
          </cell>
          <cell r="L121" t="str">
            <v>丹野：サッカー1年生大会引率（めぐみ野サッカー場）</v>
          </cell>
          <cell r="Q121" t="str">
            <v>今野（１日）</v>
          </cell>
          <cell r="R121" t="str">
            <v>鈴木一（後５）</v>
          </cell>
          <cell r="U121" t="str">
            <v>振休：利根川</v>
          </cell>
          <cell r="V121" t="str">
            <v>校長（1日），佐藤</v>
          </cell>
          <cell r="X121" t="str">
            <v>鎌田，山田（幸）</v>
          </cell>
          <cell r="Y121" t="str">
            <v>備品調査（～28日）</v>
          </cell>
          <cell r="AY121" t="str">
            <v>八島</v>
          </cell>
        </row>
        <row r="122">
          <cell r="B122">
            <v>44770</v>
          </cell>
          <cell r="C122" t="str">
            <v>木</v>
          </cell>
          <cell r="E122" t="str">
            <v>夏季休業日</v>
          </cell>
          <cell r="F122" t="str">
            <v>教育相談２</v>
          </cell>
          <cell r="K122" t="str">
            <v>佐藤，大宮：教育課程研究協議会9:10栗教セ</v>
          </cell>
          <cell r="L122" t="str">
            <v>蘇武，今野健，鈴木一，八島：教育課程研究協議会13:40栗教セ</v>
          </cell>
          <cell r="M122" t="str">
            <v>教頭：要対協実務者会議13:30庁舎</v>
          </cell>
          <cell r="Q122" t="str">
            <v>星（後２）　蘇武（前４）　佐藤（後４）</v>
          </cell>
          <cell r="R122" t="str">
            <v>鈴木一（前４）  八島（前４）</v>
          </cell>
          <cell r="U122" t="str">
            <v>振休：寺内，利根川</v>
          </cell>
          <cell r="V122" t="str">
            <v>鎌倉，深瀬（２）</v>
          </cell>
          <cell r="X122" t="str">
            <v>鎌田，山田（幸）</v>
          </cell>
          <cell r="Y122" t="str">
            <v>接続テスト13:00～13:50</v>
          </cell>
          <cell r="AY122" t="str">
            <v>生出</v>
          </cell>
        </row>
        <row r="123">
          <cell r="B123">
            <v>44771</v>
          </cell>
          <cell r="C123" t="str">
            <v>金</v>
          </cell>
          <cell r="E123" t="str">
            <v>夏季休業日</v>
          </cell>
          <cell r="F123" t="str">
            <v>南中学区保幼小中合同研修会9:30</v>
          </cell>
          <cell r="K123" t="str">
            <v>全職員：南郷ペア学習研修会9:30南小</v>
          </cell>
          <cell r="L123" t="str">
            <v>蘇武：町学力向上推進委員会10:00庁舎</v>
          </cell>
          <cell r="Q123" t="str">
            <v>丹野（後４）</v>
          </cell>
          <cell r="V123" t="str">
            <v>生出，山田，今野健（２）</v>
          </cell>
          <cell r="W123" t="str">
            <v>佐藤</v>
          </cell>
          <cell r="X123" t="str">
            <v>鎌田，山田（幸）</v>
          </cell>
          <cell r="Y123" t="str">
            <v>丹野：北方領土視察旅行説明会18:10本庁舎</v>
          </cell>
          <cell r="AY123" t="str">
            <v>高梨</v>
          </cell>
        </row>
        <row r="124">
          <cell r="B124">
            <v>44772</v>
          </cell>
          <cell r="C124" t="str">
            <v>土</v>
          </cell>
          <cell r="X124" t="str">
            <v>鎌田，山田（幸）</v>
          </cell>
        </row>
        <row r="125">
          <cell r="B125">
            <v>44773</v>
          </cell>
          <cell r="C125" t="str">
            <v>日</v>
          </cell>
          <cell r="X125" t="str">
            <v>鎌田，山田（幸）</v>
          </cell>
        </row>
        <row r="126">
          <cell r="B126">
            <v>44774</v>
          </cell>
          <cell r="C126" t="str">
            <v>月</v>
          </cell>
          <cell r="E126" t="str">
            <v>夏季休業日</v>
          </cell>
          <cell r="F126" t="str">
            <v>教育相談３</v>
          </cell>
          <cell r="G126" t="str">
            <v>安全点検日</v>
          </cell>
          <cell r="H126" t="str">
            <v>勤務実態調査（～７日）</v>
          </cell>
          <cell r="K126" t="str">
            <v>校長，鎌倉，寺内：県吹コン生徒引率（マルホンまきあーとテラス）</v>
          </cell>
          <cell r="V126" t="str">
            <v>丹野（２）</v>
          </cell>
          <cell r="X126" t="str">
            <v>鎌田，山田（幸）</v>
          </cell>
          <cell r="AY126" t="str">
            <v>鈴木</v>
          </cell>
        </row>
        <row r="127">
          <cell r="B127">
            <v>44775</v>
          </cell>
          <cell r="C127" t="str">
            <v>火</v>
          </cell>
          <cell r="E127" t="str">
            <v>夏季休業日</v>
          </cell>
          <cell r="F127" t="str">
            <v>教育相談４</v>
          </cell>
          <cell r="G127" t="str">
            <v>勤務実態調査（～７日）</v>
          </cell>
          <cell r="K127" t="str">
            <v>丹野：管内いじめ防止研13:00合庁</v>
          </cell>
          <cell r="U127" t="str">
            <v>振休：校長</v>
          </cell>
          <cell r="V127" t="str">
            <v>寺内　高梨（２）　遠山（前４）</v>
          </cell>
          <cell r="W127" t="str">
            <v>　</v>
          </cell>
          <cell r="X127" t="str">
            <v>鎌田，山田（幸）</v>
          </cell>
          <cell r="AY127" t="str">
            <v>利根川</v>
          </cell>
        </row>
        <row r="128">
          <cell r="B128">
            <v>44776</v>
          </cell>
          <cell r="C128" t="str">
            <v>水</v>
          </cell>
          <cell r="E128" t="str">
            <v>夏季休業日</v>
          </cell>
          <cell r="F128" t="str">
            <v>教育相談５</v>
          </cell>
          <cell r="G128" t="str">
            <v>職員胃検診</v>
          </cell>
          <cell r="H128" t="str">
            <v>勤務実態調査（～７日）</v>
          </cell>
          <cell r="K128" t="str">
            <v>蘇武：算数・数学科研修会9:00仙教セ</v>
          </cell>
          <cell r="L128" t="str">
            <v>校長，千葉：魅力ある学校づくり事業担当者会13:00庁舎</v>
          </cell>
          <cell r="Q128" t="str">
            <v>高梨（前４）</v>
          </cell>
          <cell r="U128" t="str">
            <v>振休：深瀬，利根川</v>
          </cell>
          <cell r="V128" t="str">
            <v>星，寺内，鎌倉，生出，</v>
          </cell>
          <cell r="W128" t="str">
            <v>佐藤，八島，丹野（３）</v>
          </cell>
          <cell r="X128" t="str">
            <v>鎌田，山田（幸）</v>
          </cell>
          <cell r="Y128" t="str">
            <v>みやぎいじめ小中フォーラム13:30（ＯＬ）</v>
          </cell>
          <cell r="AY128" t="str">
            <v>今野</v>
          </cell>
        </row>
        <row r="129">
          <cell r="B129">
            <v>44777</v>
          </cell>
          <cell r="C129" t="str">
            <v>木</v>
          </cell>
          <cell r="E129" t="str">
            <v>夏季休業日</v>
          </cell>
          <cell r="F129" t="str">
            <v>教育相談６</v>
          </cell>
          <cell r="G129" t="str">
            <v>勤務実態調査（～７日）</v>
          </cell>
          <cell r="K129" t="str">
            <v>利根川：東北大会生徒引率（南陽市）</v>
          </cell>
          <cell r="Q129" t="str">
            <v>星（1日）　深瀬（1日）</v>
          </cell>
          <cell r="X129" t="str">
            <v>鎌田，山田（幸）</v>
          </cell>
          <cell r="AY129" t="str">
            <v>千葉</v>
          </cell>
        </row>
        <row r="130">
          <cell r="B130">
            <v>44778</v>
          </cell>
          <cell r="C130" t="str">
            <v>金</v>
          </cell>
          <cell r="E130" t="str">
            <v>夏季休業日</v>
          </cell>
          <cell r="F130" t="str">
            <v>領域部会④</v>
          </cell>
          <cell r="G130" t="str">
            <v>勤務実態調査（～７日）</v>
          </cell>
          <cell r="K130" t="str">
            <v>大宮：町初任者研修会13:30郷土資料館</v>
          </cell>
          <cell r="L130" t="str">
            <v>大宮：町特支関係者研修会10:00南郷庁舎</v>
          </cell>
          <cell r="M130" t="str">
            <v>利根川：東北大会生徒引率（南陽市）</v>
          </cell>
          <cell r="Q130" t="str">
            <v>深瀬，遠山，星，八島（１日）</v>
          </cell>
          <cell r="T130" t="str">
            <v>教頭</v>
          </cell>
          <cell r="U130" t="str">
            <v>振休：校長，千葉，生出</v>
          </cell>
          <cell r="X130" t="str">
            <v>鎌田，山田（幸）</v>
          </cell>
          <cell r="Y130" t="str">
            <v>電気点検10:00～</v>
          </cell>
          <cell r="AY130" t="str">
            <v>寺内</v>
          </cell>
        </row>
        <row r="131">
          <cell r="B131">
            <v>44779</v>
          </cell>
          <cell r="C131" t="str">
            <v>土</v>
          </cell>
          <cell r="E131" t="str">
            <v>勤務実態調査（～７日）</v>
          </cell>
          <cell r="X131" t="str">
            <v>鎌田，山田（幸）</v>
          </cell>
        </row>
        <row r="132">
          <cell r="B132">
            <v>44780</v>
          </cell>
          <cell r="C132" t="str">
            <v>日</v>
          </cell>
          <cell r="E132" t="str">
            <v>勤務実態調査（～７日）</v>
          </cell>
          <cell r="X132" t="str">
            <v>鎌田，山田（幸）</v>
          </cell>
        </row>
        <row r="133">
          <cell r="B133">
            <v>44781</v>
          </cell>
          <cell r="C133" t="str">
            <v>月</v>
          </cell>
          <cell r="E133" t="str">
            <v>夏季休業日</v>
          </cell>
          <cell r="F133" t="str">
            <v>諸表簿提出</v>
          </cell>
          <cell r="K133" t="str">
            <v>大宮：初任研・事務所研8:45栗教セ</v>
          </cell>
          <cell r="L133" t="str">
            <v>星：北部地域連携担当者会13:00合庁</v>
          </cell>
          <cell r="M133" t="str">
            <v>校長，佐藤：県駅伝実委14:00田尻中</v>
          </cell>
          <cell r="Q133" t="str">
            <v>寺内，千葉，利根川，八島（1日）</v>
          </cell>
          <cell r="T133" t="str">
            <v>丹野，高梨</v>
          </cell>
          <cell r="U133" t="str">
            <v>振休：鎌倉，生出</v>
          </cell>
          <cell r="X133" t="str">
            <v>鎌田，山田（幸）</v>
          </cell>
          <cell r="Y133" t="str">
            <v>体育館外側改修工事（～11日）</v>
          </cell>
          <cell r="AY133" t="str">
            <v>遠山</v>
          </cell>
        </row>
        <row r="134">
          <cell r="B134">
            <v>44782</v>
          </cell>
          <cell r="C134" t="str">
            <v>火</v>
          </cell>
          <cell r="E134" t="str">
            <v>夏季休業日</v>
          </cell>
          <cell r="K134" t="str">
            <v>校長：地区生徒指導部会役員会・研修会14:00北浦小</v>
          </cell>
          <cell r="L134" t="str">
            <v>鈴木一：道徳教育研修会9:20総セ</v>
          </cell>
          <cell r="M134" t="str">
            <v>教頭：郡教頭会13:00小牛田小</v>
          </cell>
          <cell r="Q134" t="str">
            <v>鎌倉（1日）</v>
          </cell>
          <cell r="R134" t="str">
            <v>校長（３）</v>
          </cell>
          <cell r="T134" t="str">
            <v>丹野，蘇武，大宮，遠山，生出，八島，高梨</v>
          </cell>
          <cell r="U134" t="str">
            <v>振休：寺内</v>
          </cell>
          <cell r="X134" t="str">
            <v>鎌田，山田（幸）</v>
          </cell>
          <cell r="AY134" t="str">
            <v>星</v>
          </cell>
        </row>
        <row r="135">
          <cell r="B135">
            <v>44783</v>
          </cell>
          <cell r="C135" t="str">
            <v>水</v>
          </cell>
          <cell r="E135" t="str">
            <v>夏季休業日</v>
          </cell>
          <cell r="Q135" t="str">
            <v>星（１日）　　高梨（２）</v>
          </cell>
          <cell r="T135" t="str">
            <v>校長，蘇武，今野，大宮，深瀨，千葉，佐藤</v>
          </cell>
          <cell r="U135" t="str">
            <v>遠山，寺内，鎌倉，生出，鈴木一,利根川，八島</v>
          </cell>
          <cell r="X135" t="str">
            <v>鎌田，山田（幸）</v>
          </cell>
          <cell r="Y135" t="str">
            <v>ＰＣ入替打合せ14:30</v>
          </cell>
          <cell r="AY135" t="str">
            <v>丹野</v>
          </cell>
        </row>
        <row r="136">
          <cell r="B136">
            <v>44784</v>
          </cell>
          <cell r="C136" t="str">
            <v>木</v>
          </cell>
          <cell r="E136" t="str">
            <v>山の日</v>
          </cell>
          <cell r="X136" t="str">
            <v>鎌田，山田（幸）</v>
          </cell>
        </row>
        <row r="137">
          <cell r="B137">
            <v>44785</v>
          </cell>
          <cell r="C137" t="str">
            <v>金</v>
          </cell>
          <cell r="E137" t="str">
            <v>夏季休業日</v>
          </cell>
          <cell r="F137" t="str">
            <v>日直を置かない日</v>
          </cell>
          <cell r="T137" t="str">
            <v>校長，教頭，丹野，蘇武，今野，大宮，深瀨，千葉，佐藤</v>
          </cell>
          <cell r="U137" t="str">
            <v>遠山，星，寺内，鎌倉，生出，鈴木一,利根川，八島，高梨，黒沼</v>
          </cell>
          <cell r="X137" t="str">
            <v>鎌田，山田（幸）</v>
          </cell>
        </row>
        <row r="138">
          <cell r="B138">
            <v>44786</v>
          </cell>
          <cell r="C138" t="str">
            <v>土</v>
          </cell>
          <cell r="X138" t="str">
            <v>鎌田，山田（幸）</v>
          </cell>
        </row>
        <row r="139">
          <cell r="B139">
            <v>44787</v>
          </cell>
          <cell r="C139" t="str">
            <v>日</v>
          </cell>
          <cell r="X139" t="str">
            <v>鎌田，山田（幸）</v>
          </cell>
        </row>
        <row r="140">
          <cell r="B140">
            <v>44788</v>
          </cell>
          <cell r="C140" t="str">
            <v>月</v>
          </cell>
          <cell r="E140" t="str">
            <v>夏季休業日</v>
          </cell>
          <cell r="F140" t="str">
            <v>日直を置かない日</v>
          </cell>
          <cell r="T140" t="str">
            <v>校長，教頭，丹野，蘇武，今野，大宮，深瀨，千葉，佐藤</v>
          </cell>
          <cell r="U140" t="str">
            <v>遠山，星，寺内，鎌倉，生出，鈴木一,利根川，八島，高梨，黒沼</v>
          </cell>
          <cell r="X140" t="str">
            <v>鎌田，山田（幸）</v>
          </cell>
        </row>
        <row r="141">
          <cell r="B141">
            <v>44789</v>
          </cell>
          <cell r="C141" t="str">
            <v>火</v>
          </cell>
          <cell r="E141" t="str">
            <v>夏季休業日</v>
          </cell>
          <cell r="F141" t="str">
            <v>日直を置かない日</v>
          </cell>
          <cell r="Q141" t="str">
            <v>千葉（前４）</v>
          </cell>
          <cell r="T141" t="str">
            <v>校長，教頭，丹野，蘇武，今野，大宮，深瀨，佐藤，遠山</v>
          </cell>
          <cell r="U141" t="str">
            <v>星，寺内，鎌倉，生出，鈴木一,利根川，八島，高梨，黒沼</v>
          </cell>
          <cell r="V141" t="str">
            <v>千葉（４）</v>
          </cell>
          <cell r="X141" t="str">
            <v>鎌田，山田（幸）</v>
          </cell>
        </row>
        <row r="142">
          <cell r="B142">
            <v>44790</v>
          </cell>
          <cell r="C142" t="str">
            <v>水</v>
          </cell>
          <cell r="E142" t="str">
            <v>夏季休業日</v>
          </cell>
          <cell r="K142" t="str">
            <v>丹野：北方領土現地視察生徒引率</v>
          </cell>
          <cell r="T142" t="str">
            <v>教頭，今野，深瀨，千葉，佐藤､星</v>
          </cell>
          <cell r="U142" t="str">
            <v>寺内，鎌倉，鈴木一､利根川､黒沼</v>
          </cell>
          <cell r="X142" t="str">
            <v>鎌田，山田（幸）</v>
          </cell>
          <cell r="AY142" t="str">
            <v>蘇武</v>
          </cell>
        </row>
        <row r="143">
          <cell r="B143">
            <v>44791</v>
          </cell>
          <cell r="C143" t="str">
            <v>木</v>
          </cell>
          <cell r="E143" t="str">
            <v>夏季休業日</v>
          </cell>
          <cell r="F143" t="str">
            <v>PC入替作業（～22日）</v>
          </cell>
          <cell r="K143" t="str">
            <v>校長：郡校長会15:00駅東交流セ</v>
          </cell>
          <cell r="L143" t="str">
            <v>蘇武：管内研究主任研修会13:00合庁</v>
          </cell>
          <cell r="M143" t="str">
            <v>高梨：文書送達</v>
          </cell>
          <cell r="N143" t="str">
            <v>丹野：北方領土現地視察生徒引率</v>
          </cell>
          <cell r="Q143" t="str">
            <v>鈴木一（１日）</v>
          </cell>
          <cell r="T143" t="str">
            <v>教頭，千葉､星</v>
          </cell>
          <cell r="X143" t="str">
            <v>鎌田，山田（幸）</v>
          </cell>
          <cell r="AY143" t="str">
            <v>深瀬</v>
          </cell>
        </row>
        <row r="144">
          <cell r="B144">
            <v>44792</v>
          </cell>
          <cell r="C144" t="str">
            <v>金</v>
          </cell>
          <cell r="E144" t="str">
            <v>夏季休業日</v>
          </cell>
          <cell r="F144" t="str">
            <v>職員会議６（午前）</v>
          </cell>
          <cell r="G144" t="str">
            <v>会計簿提出日</v>
          </cell>
          <cell r="H144" t="str">
            <v>PC入替作業（～22日）</v>
          </cell>
          <cell r="K144" t="str">
            <v>丹野：北方領土現地視察生徒引率</v>
          </cell>
          <cell r="L144" t="str">
            <v>千葉：不登校学び支援教室研修会13:00歴博</v>
          </cell>
          <cell r="Q144" t="str">
            <v>黒沼（後４）</v>
          </cell>
          <cell r="X144" t="str">
            <v>鎌田，山田（幸）</v>
          </cell>
          <cell r="Y144" t="str">
            <v>北村：管内ＳＣ研修会13:00</v>
          </cell>
          <cell r="AY144" t="str">
            <v>鎌倉</v>
          </cell>
        </row>
        <row r="145">
          <cell r="B145">
            <v>44793</v>
          </cell>
          <cell r="C145" t="str">
            <v>土</v>
          </cell>
          <cell r="X145" t="str">
            <v>鎌田，山田（幸）</v>
          </cell>
        </row>
        <row r="146">
          <cell r="B146">
            <v>44794</v>
          </cell>
          <cell r="C146" t="str">
            <v>日</v>
          </cell>
          <cell r="X146" t="str">
            <v>鎌田，山田（幸）</v>
          </cell>
        </row>
        <row r="147">
          <cell r="B147">
            <v>44795</v>
          </cell>
          <cell r="C147" t="str">
            <v>月</v>
          </cell>
          <cell r="E147" t="str">
            <v>夏季休業日</v>
          </cell>
          <cell r="F147" t="str">
            <v>飲酒運転根絶運動の日</v>
          </cell>
          <cell r="H147" t="str">
            <v>就学指導委員会13:30</v>
          </cell>
          <cell r="Q147" t="str">
            <v>黒沼（後４）</v>
          </cell>
          <cell r="X147" t="str">
            <v>鎌田，山田（幸）</v>
          </cell>
          <cell r="Y147" t="str">
            <v>消防設備点検13:00～</v>
          </cell>
          <cell r="AY147" t="str">
            <v>生出</v>
          </cell>
        </row>
        <row r="148">
          <cell r="B148">
            <v>44796</v>
          </cell>
          <cell r="C148" t="str">
            <v>火</v>
          </cell>
          <cell r="D148" t="str">
            <v>A</v>
          </cell>
          <cell r="E148" t="str">
            <v>全校集会・賞状伝達</v>
          </cell>
          <cell r="X148" t="str">
            <v>鎌田，山田（幸）</v>
          </cell>
          <cell r="Y148" t="str">
            <v>北村先生来校　PC入替作業（午後）</v>
          </cell>
          <cell r="Z148" t="str">
            <v>学級文庫搬入13:30～14:30</v>
          </cell>
          <cell r="AA148" t="str">
            <v>○</v>
          </cell>
          <cell r="AB148" t="str">
            <v>行</v>
          </cell>
          <cell r="AC148" t="str">
            <v>学</v>
          </cell>
          <cell r="AD148" t="str">
            <v>火１</v>
          </cell>
          <cell r="AE148" t="str">
            <v>火２</v>
          </cell>
          <cell r="AF148" t="str">
            <v>火３</v>
          </cell>
          <cell r="AG148" t="str">
            <v>火４</v>
          </cell>
          <cell r="AH148" t="str">
            <v>○</v>
          </cell>
          <cell r="AI148" t="str">
            <v>行</v>
          </cell>
          <cell r="AJ148" t="str">
            <v>学</v>
          </cell>
          <cell r="AK148" t="str">
            <v>火１</v>
          </cell>
          <cell r="AL148" t="str">
            <v>火２</v>
          </cell>
          <cell r="AM148" t="str">
            <v>火３</v>
          </cell>
          <cell r="AN148" t="str">
            <v>火４</v>
          </cell>
          <cell r="AO148" t="str">
            <v>○</v>
          </cell>
          <cell r="AP148" t="str">
            <v>行</v>
          </cell>
          <cell r="AQ148" t="str">
            <v>学</v>
          </cell>
          <cell r="AR148" t="str">
            <v>火１</v>
          </cell>
          <cell r="AS148" t="str">
            <v>火２</v>
          </cell>
          <cell r="AT148" t="str">
            <v>火３</v>
          </cell>
          <cell r="AU148" t="str">
            <v>火４</v>
          </cell>
          <cell r="AV148" t="str">
            <v>○</v>
          </cell>
          <cell r="AW148" t="str">
            <v>○</v>
          </cell>
          <cell r="AX148" t="str">
            <v>-</v>
          </cell>
          <cell r="AY148" t="str">
            <v>鈴木</v>
          </cell>
        </row>
        <row r="149">
          <cell r="B149">
            <v>44797</v>
          </cell>
          <cell r="C149" t="str">
            <v>水</v>
          </cell>
          <cell r="D149" t="str">
            <v>A</v>
          </cell>
          <cell r="E149" t="str">
            <v>主任者会（２校時）</v>
          </cell>
          <cell r="F149" t="str">
            <v>実力テスト（全学年）</v>
          </cell>
          <cell r="K149" t="str">
            <v>校長・佐藤：郡中合同会議13:30小牛田中</v>
          </cell>
          <cell r="L149" t="str">
            <v>利根川・蘇武：郡中合同会議14:30小牛田中</v>
          </cell>
          <cell r="M149" t="str">
            <v>各顧問：郡中専門部会15:30小牛田中</v>
          </cell>
          <cell r="N149" t="str">
            <v>鈴木一：小中外国語研修会13:10合庁</v>
          </cell>
          <cell r="X149" t="str">
            <v>鎌田，山田（幸）</v>
          </cell>
          <cell r="AA149" t="str">
            <v>○</v>
          </cell>
          <cell r="AB149" t="str">
            <v>国テ</v>
          </cell>
          <cell r="AC149" t="str">
            <v>数テ</v>
          </cell>
          <cell r="AD149" t="str">
            <v>社テ</v>
          </cell>
          <cell r="AE149" t="str">
            <v>英テ</v>
          </cell>
          <cell r="AF149" t="str">
            <v>理テ</v>
          </cell>
          <cell r="AG149" t="str">
            <v>欠</v>
          </cell>
          <cell r="AH149" t="str">
            <v>○</v>
          </cell>
          <cell r="AI149" t="str">
            <v>国テ</v>
          </cell>
          <cell r="AJ149" t="str">
            <v>数テ</v>
          </cell>
          <cell r="AK149" t="str">
            <v>社テ</v>
          </cell>
          <cell r="AL149" t="str">
            <v>英テ</v>
          </cell>
          <cell r="AM149" t="str">
            <v>理テ</v>
          </cell>
          <cell r="AN149" t="str">
            <v>欠</v>
          </cell>
          <cell r="AO149" t="str">
            <v>○</v>
          </cell>
          <cell r="AP149" t="str">
            <v>国テ</v>
          </cell>
          <cell r="AQ149" t="str">
            <v>数テ</v>
          </cell>
          <cell r="AR149" t="str">
            <v>社テ</v>
          </cell>
          <cell r="AS149" t="str">
            <v>英テ</v>
          </cell>
          <cell r="AT149" t="str">
            <v>理テ</v>
          </cell>
          <cell r="AU149" t="str">
            <v>欠</v>
          </cell>
          <cell r="AV149" t="str">
            <v>✕</v>
          </cell>
          <cell r="AW149" t="str">
            <v>✕</v>
          </cell>
          <cell r="AX149" t="str">
            <v>-</v>
          </cell>
          <cell r="AY149" t="str">
            <v>八島</v>
          </cell>
        </row>
        <row r="150">
          <cell r="B150">
            <v>44798</v>
          </cell>
          <cell r="C150" t="str">
            <v>木</v>
          </cell>
          <cell r="D150" t="str">
            <v>A</v>
          </cell>
          <cell r="E150" t="str">
            <v>打合せ8:10</v>
          </cell>
          <cell r="K150" t="str">
            <v>校長：町校長会議10:00庁舎</v>
          </cell>
          <cell r="X150" t="str">
            <v>鎌田，山田（幸）</v>
          </cell>
          <cell r="Y150" t="str">
            <v>藤田先生来校</v>
          </cell>
          <cell r="AA150" t="str">
            <v>○</v>
          </cell>
          <cell r="AB150" t="str">
            <v>木１</v>
          </cell>
          <cell r="AC150" t="str">
            <v>木２</v>
          </cell>
          <cell r="AD150" t="str">
            <v>木３</v>
          </cell>
          <cell r="AE150" t="str">
            <v>木４</v>
          </cell>
          <cell r="AF150" t="str">
            <v>木５</v>
          </cell>
          <cell r="AG150" t="str">
            <v>木６</v>
          </cell>
          <cell r="AH150" t="str">
            <v>○</v>
          </cell>
          <cell r="AI150" t="str">
            <v>木１</v>
          </cell>
          <cell r="AJ150" t="str">
            <v>木２</v>
          </cell>
          <cell r="AK150" t="str">
            <v>木３</v>
          </cell>
          <cell r="AL150" t="str">
            <v>木４</v>
          </cell>
          <cell r="AM150" t="str">
            <v>木５</v>
          </cell>
          <cell r="AN150" t="str">
            <v>木６</v>
          </cell>
          <cell r="AO150" t="str">
            <v>○</v>
          </cell>
          <cell r="AP150" t="str">
            <v>木１</v>
          </cell>
          <cell r="AQ150" t="str">
            <v>木２</v>
          </cell>
          <cell r="AR150" t="str">
            <v>木３</v>
          </cell>
          <cell r="AS150" t="str">
            <v>木４</v>
          </cell>
          <cell r="AT150" t="str">
            <v>木５</v>
          </cell>
          <cell r="AU150" t="str">
            <v>木６</v>
          </cell>
          <cell r="AV150" t="str">
            <v>○</v>
          </cell>
          <cell r="AW150" t="str">
            <v>○</v>
          </cell>
          <cell r="AX150" t="str">
            <v>-</v>
          </cell>
          <cell r="AY150" t="str">
            <v>千葉</v>
          </cell>
        </row>
        <row r="151">
          <cell r="B151">
            <v>44799</v>
          </cell>
          <cell r="C151" t="str">
            <v>金</v>
          </cell>
          <cell r="D151" t="str">
            <v>A</v>
          </cell>
          <cell r="K151" t="str">
            <v>蘇武：県中専門部総会14:00台原中</v>
          </cell>
          <cell r="V151" t="str">
            <v>星（午後４）</v>
          </cell>
          <cell r="W151" t="str">
            <v>教頭（１日）</v>
          </cell>
          <cell r="X151" t="str">
            <v>鎌田，山田（幸）</v>
          </cell>
          <cell r="AA151" t="str">
            <v>○</v>
          </cell>
          <cell r="AB151" t="str">
            <v>金１</v>
          </cell>
          <cell r="AC151" t="str">
            <v>金２</v>
          </cell>
          <cell r="AD151" t="str">
            <v>金３</v>
          </cell>
          <cell r="AE151" t="str">
            <v>金４</v>
          </cell>
          <cell r="AF151" t="str">
            <v>金５</v>
          </cell>
          <cell r="AG151" t="str">
            <v>金６</v>
          </cell>
          <cell r="AH151" t="str">
            <v>○</v>
          </cell>
          <cell r="AI151" t="str">
            <v>金１</v>
          </cell>
          <cell r="AJ151" t="str">
            <v>金２</v>
          </cell>
          <cell r="AK151" t="str">
            <v>金３</v>
          </cell>
          <cell r="AL151" t="str">
            <v>金４</v>
          </cell>
          <cell r="AM151" t="str">
            <v>金５</v>
          </cell>
          <cell r="AN151" t="str">
            <v>金６</v>
          </cell>
          <cell r="AO151" t="str">
            <v>○</v>
          </cell>
          <cell r="AP151" t="str">
            <v>金１</v>
          </cell>
          <cell r="AQ151" t="str">
            <v>金２</v>
          </cell>
          <cell r="AR151" t="str">
            <v>金３</v>
          </cell>
          <cell r="AS151" t="str">
            <v>金４</v>
          </cell>
          <cell r="AT151" t="str">
            <v>金５</v>
          </cell>
          <cell r="AU151" t="str">
            <v>金６</v>
          </cell>
          <cell r="AV151" t="str">
            <v>○</v>
          </cell>
          <cell r="AW151" t="str">
            <v>○</v>
          </cell>
          <cell r="AX151" t="str">
            <v>-</v>
          </cell>
          <cell r="AY151" t="str">
            <v>利根川</v>
          </cell>
        </row>
        <row r="152">
          <cell r="B152">
            <v>44800</v>
          </cell>
          <cell r="C152" t="str">
            <v>土</v>
          </cell>
          <cell r="X152" t="str">
            <v>鎌田，山田（幸）</v>
          </cell>
        </row>
        <row r="153">
          <cell r="B153">
            <v>44801</v>
          </cell>
          <cell r="C153" t="str">
            <v>日</v>
          </cell>
          <cell r="X153" t="str">
            <v>鎌田，山田（幸）</v>
          </cell>
        </row>
        <row r="154">
          <cell r="B154">
            <v>44802</v>
          </cell>
          <cell r="C154" t="str">
            <v>月</v>
          </cell>
          <cell r="D154" t="str">
            <v>B</v>
          </cell>
          <cell r="E154" t="str">
            <v>救急救命講習（2年）</v>
          </cell>
          <cell r="G154" t="str">
            <v>地区英語暗唱弁論大会9:30</v>
          </cell>
          <cell r="H154" t="str">
            <v>（暗唱3年安部，弁論3年伊藤）</v>
          </cell>
          <cell r="K154" t="str">
            <v>利根川：県中専門部総会14:00鶴谷中</v>
          </cell>
          <cell r="L154" t="str">
            <v>鈴木一：英語暗唱弁論大会生徒引率（スコーレ）</v>
          </cell>
          <cell r="X154" t="str">
            <v>鎌田，山田（幸）</v>
          </cell>
          <cell r="AA154" t="str">
            <v>○</v>
          </cell>
          <cell r="AB154" t="str">
            <v>月１</v>
          </cell>
          <cell r="AC154" t="str">
            <v>月２</v>
          </cell>
          <cell r="AD154" t="str">
            <v>月３</v>
          </cell>
          <cell r="AE154" t="str">
            <v>月４</v>
          </cell>
          <cell r="AF154" t="str">
            <v>学</v>
          </cell>
          <cell r="AG154" t="str">
            <v>補</v>
          </cell>
          <cell r="AH154" t="str">
            <v>○</v>
          </cell>
          <cell r="AI154" t="str">
            <v>体</v>
          </cell>
          <cell r="AJ154" t="str">
            <v>体</v>
          </cell>
          <cell r="AK154" t="str">
            <v>体</v>
          </cell>
          <cell r="AL154" t="str">
            <v>体</v>
          </cell>
          <cell r="AM154" t="str">
            <v>学</v>
          </cell>
          <cell r="AN154" t="str">
            <v>補</v>
          </cell>
          <cell r="AO154" t="str">
            <v>○</v>
          </cell>
          <cell r="AP154" t="str">
            <v>月１</v>
          </cell>
          <cell r="AQ154" t="str">
            <v>月２</v>
          </cell>
          <cell r="AR154" t="str">
            <v>月３</v>
          </cell>
          <cell r="AS154" t="str">
            <v>月４</v>
          </cell>
          <cell r="AT154" t="str">
            <v>学</v>
          </cell>
          <cell r="AU154" t="str">
            <v>補</v>
          </cell>
          <cell r="AV154" t="str">
            <v>○</v>
          </cell>
          <cell r="AW154" t="str">
            <v>○</v>
          </cell>
          <cell r="AX154" t="str">
            <v>-</v>
          </cell>
          <cell r="AY154" t="str">
            <v>佐藤</v>
          </cell>
        </row>
        <row r="155">
          <cell r="B155">
            <v>44803</v>
          </cell>
          <cell r="C155" t="str">
            <v>火</v>
          </cell>
          <cell r="D155" t="str">
            <v>A</v>
          </cell>
          <cell r="K155" t="str">
            <v>丹野：町教務主任会議15:00庁舎</v>
          </cell>
          <cell r="X155" t="str">
            <v>鎌田，山田（幸）</v>
          </cell>
          <cell r="Y155" t="str">
            <v>北村先生来校</v>
          </cell>
          <cell r="Z155" t="str">
            <v>大宮：初任研教科外（ＯＬ）　　鈴木一：英語科研修会（ＯＬ）</v>
          </cell>
          <cell r="AA155" t="str">
            <v>○</v>
          </cell>
          <cell r="AB155" t="str">
            <v>火１</v>
          </cell>
          <cell r="AC155" t="str">
            <v>火２</v>
          </cell>
          <cell r="AD155" t="str">
            <v>火３</v>
          </cell>
          <cell r="AE155" t="str">
            <v>火４</v>
          </cell>
          <cell r="AF155" t="str">
            <v>火５</v>
          </cell>
          <cell r="AG155" t="str">
            <v>火６</v>
          </cell>
          <cell r="AH155" t="str">
            <v>○</v>
          </cell>
          <cell r="AI155" t="str">
            <v>火１</v>
          </cell>
          <cell r="AJ155" t="str">
            <v>火２</v>
          </cell>
          <cell r="AK155" t="str">
            <v>火３</v>
          </cell>
          <cell r="AL155" t="str">
            <v>火４</v>
          </cell>
          <cell r="AM155" t="str">
            <v>火５</v>
          </cell>
          <cell r="AN155" t="str">
            <v>火６</v>
          </cell>
          <cell r="AO155" t="str">
            <v>○</v>
          </cell>
          <cell r="AP155" t="str">
            <v>火１</v>
          </cell>
          <cell r="AQ155" t="str">
            <v>火２</v>
          </cell>
          <cell r="AR155" t="str">
            <v>火３</v>
          </cell>
          <cell r="AS155" t="str">
            <v>火４</v>
          </cell>
          <cell r="AT155" t="str">
            <v>火５</v>
          </cell>
          <cell r="AU155" t="str">
            <v>火６</v>
          </cell>
          <cell r="AV155" t="str">
            <v>○</v>
          </cell>
          <cell r="AW155" t="str">
            <v>○</v>
          </cell>
          <cell r="AX155" t="str">
            <v>-</v>
          </cell>
          <cell r="AY155" t="str">
            <v>遠山</v>
          </cell>
        </row>
        <row r="156">
          <cell r="B156">
            <v>44804</v>
          </cell>
          <cell r="C156" t="str">
            <v>水</v>
          </cell>
          <cell r="D156" t="str">
            <v>A</v>
          </cell>
          <cell r="E156" t="str">
            <v>主任者会（５校時）</v>
          </cell>
          <cell r="K156" t="str">
            <v>大宮：大崎教育フォーラム12:00古川高</v>
          </cell>
          <cell r="X156" t="str">
            <v>鎌田，山田（幸）</v>
          </cell>
          <cell r="AA156" t="str">
            <v>○</v>
          </cell>
          <cell r="AB156" t="str">
            <v>水１</v>
          </cell>
          <cell r="AC156" t="str">
            <v>水２</v>
          </cell>
          <cell r="AD156" t="str">
            <v>水３</v>
          </cell>
          <cell r="AE156" t="str">
            <v>水４</v>
          </cell>
          <cell r="AF156" t="str">
            <v>道</v>
          </cell>
          <cell r="AG156" t="str">
            <v>補</v>
          </cell>
          <cell r="AH156" t="str">
            <v>○</v>
          </cell>
          <cell r="AI156" t="str">
            <v>水１</v>
          </cell>
          <cell r="AJ156" t="str">
            <v>水２</v>
          </cell>
          <cell r="AK156" t="str">
            <v>水３</v>
          </cell>
          <cell r="AL156" t="str">
            <v>水４</v>
          </cell>
          <cell r="AM156" t="str">
            <v>道</v>
          </cell>
          <cell r="AN156" t="str">
            <v>補</v>
          </cell>
          <cell r="AO156" t="str">
            <v>○</v>
          </cell>
          <cell r="AP156" t="str">
            <v>水１</v>
          </cell>
          <cell r="AQ156" t="str">
            <v>水２</v>
          </cell>
          <cell r="AR156" t="str">
            <v>水３</v>
          </cell>
          <cell r="AS156" t="str">
            <v>水４</v>
          </cell>
          <cell r="AT156" t="str">
            <v>道</v>
          </cell>
          <cell r="AU156" t="str">
            <v>補</v>
          </cell>
          <cell r="AV156" t="str">
            <v>○</v>
          </cell>
          <cell r="AW156" t="str">
            <v>○</v>
          </cell>
          <cell r="AX156" t="str">
            <v>-</v>
          </cell>
          <cell r="AY156" t="str">
            <v>星</v>
          </cell>
        </row>
        <row r="157">
          <cell r="B157">
            <v>44805</v>
          </cell>
          <cell r="C157" t="str">
            <v>木</v>
          </cell>
          <cell r="D157" t="str">
            <v>B</v>
          </cell>
          <cell r="E157" t="str">
            <v>朝会</v>
          </cell>
          <cell r="F157" t="str">
            <v>専門委員会・中央委員会</v>
          </cell>
          <cell r="G157" t="str">
            <v>安全点検日</v>
          </cell>
          <cell r="X157" t="str">
            <v>鎌田，山田（幸）</v>
          </cell>
          <cell r="Y157" t="str">
            <v>藤田先生来校</v>
          </cell>
          <cell r="AA157" t="str">
            <v>○</v>
          </cell>
          <cell r="AB157" t="str">
            <v>木１</v>
          </cell>
          <cell r="AC157" t="str">
            <v>木２</v>
          </cell>
          <cell r="AD157" t="str">
            <v>木３</v>
          </cell>
          <cell r="AE157" t="str">
            <v>木４</v>
          </cell>
          <cell r="AF157" t="str">
            <v>木５</v>
          </cell>
          <cell r="AG157" t="str">
            <v>欠</v>
          </cell>
          <cell r="AH157" t="str">
            <v>○</v>
          </cell>
          <cell r="AI157" t="str">
            <v>木１</v>
          </cell>
          <cell r="AJ157" t="str">
            <v>木２</v>
          </cell>
          <cell r="AK157" t="str">
            <v>木３</v>
          </cell>
          <cell r="AL157" t="str">
            <v>木４</v>
          </cell>
          <cell r="AM157" t="str">
            <v>木５</v>
          </cell>
          <cell r="AN157" t="str">
            <v>欠</v>
          </cell>
          <cell r="AO157" t="str">
            <v>○</v>
          </cell>
          <cell r="AP157" t="str">
            <v>木１</v>
          </cell>
          <cell r="AQ157" t="str">
            <v>木２</v>
          </cell>
          <cell r="AR157" t="str">
            <v>木３</v>
          </cell>
          <cell r="AS157" t="str">
            <v>木４</v>
          </cell>
          <cell r="AT157" t="str">
            <v>木５</v>
          </cell>
          <cell r="AU157" t="str">
            <v>欠</v>
          </cell>
          <cell r="AV157" t="str">
            <v>×</v>
          </cell>
          <cell r="AW157" t="str">
            <v>×</v>
          </cell>
          <cell r="AX157" t="str">
            <v>-</v>
          </cell>
          <cell r="AY157" t="str">
            <v>寺内</v>
          </cell>
        </row>
        <row r="158">
          <cell r="B158">
            <v>44806</v>
          </cell>
          <cell r="C158" t="str">
            <v>金</v>
          </cell>
          <cell r="D158" t="str">
            <v>A</v>
          </cell>
          <cell r="E158" t="str">
            <v>打合せ8:10</v>
          </cell>
          <cell r="X158" t="str">
            <v>鎌田，山田（幸）</v>
          </cell>
          <cell r="AA158" t="str">
            <v>○</v>
          </cell>
          <cell r="AB158" t="str">
            <v>金１</v>
          </cell>
          <cell r="AC158" t="str">
            <v>金２</v>
          </cell>
          <cell r="AD158" t="str">
            <v>金３</v>
          </cell>
          <cell r="AE158" t="str">
            <v>金４</v>
          </cell>
          <cell r="AF158" t="str">
            <v>金５</v>
          </cell>
          <cell r="AG158" t="str">
            <v>金６</v>
          </cell>
          <cell r="AH158" t="str">
            <v>○</v>
          </cell>
          <cell r="AI158" t="str">
            <v>金１</v>
          </cell>
          <cell r="AJ158" t="str">
            <v>金２</v>
          </cell>
          <cell r="AK158" t="str">
            <v>金３</v>
          </cell>
          <cell r="AL158" t="str">
            <v>金４</v>
          </cell>
          <cell r="AM158" t="str">
            <v>金５</v>
          </cell>
          <cell r="AN158" t="str">
            <v>金６</v>
          </cell>
          <cell r="AO158" t="str">
            <v>○</v>
          </cell>
          <cell r="AP158" t="str">
            <v>金１</v>
          </cell>
          <cell r="AQ158" t="str">
            <v>金２</v>
          </cell>
          <cell r="AR158" t="str">
            <v>金３</v>
          </cell>
          <cell r="AS158" t="str">
            <v>金４</v>
          </cell>
          <cell r="AT158" t="str">
            <v>金５</v>
          </cell>
          <cell r="AU158" t="str">
            <v>金６</v>
          </cell>
          <cell r="AV158" t="str">
            <v>○</v>
          </cell>
          <cell r="AW158" t="str">
            <v>○</v>
          </cell>
          <cell r="AX158" t="str">
            <v>-</v>
          </cell>
          <cell r="AY158" t="str">
            <v>蘇武</v>
          </cell>
        </row>
        <row r="159">
          <cell r="B159">
            <v>44807</v>
          </cell>
          <cell r="C159" t="str">
            <v>土</v>
          </cell>
          <cell r="E159" t="str">
            <v>部活動休止期間</v>
          </cell>
          <cell r="X159" t="str">
            <v>鎌田，山田（幸）</v>
          </cell>
          <cell r="AV159" t="str">
            <v>×</v>
          </cell>
          <cell r="AW159" t="str">
            <v>×</v>
          </cell>
        </row>
        <row r="160">
          <cell r="B160">
            <v>44808</v>
          </cell>
          <cell r="C160" t="str">
            <v>日</v>
          </cell>
          <cell r="E160" t="str">
            <v>部活動休止期間</v>
          </cell>
          <cell r="X160" t="str">
            <v>鎌田，山田（幸）</v>
          </cell>
          <cell r="AV160" t="str">
            <v>×</v>
          </cell>
          <cell r="AW160" t="str">
            <v>×</v>
          </cell>
          <cell r="AX160" t="str">
            <v>-</v>
          </cell>
        </row>
        <row r="161">
          <cell r="B161">
            <v>44809</v>
          </cell>
          <cell r="C161" t="str">
            <v>月</v>
          </cell>
          <cell r="D161" t="str">
            <v>B</v>
          </cell>
          <cell r="E161" t="str">
            <v>部活動休止期間</v>
          </cell>
          <cell r="F161" t="str">
            <v>領域部会⑤</v>
          </cell>
          <cell r="X161" t="str">
            <v>鎌田，山田（幸）</v>
          </cell>
          <cell r="AA161" t="str">
            <v>○</v>
          </cell>
          <cell r="AB161" t="str">
            <v>月１</v>
          </cell>
          <cell r="AC161" t="str">
            <v>月２</v>
          </cell>
          <cell r="AD161" t="str">
            <v>月３</v>
          </cell>
          <cell r="AE161" t="str">
            <v>月４</v>
          </cell>
          <cell r="AF161" t="str">
            <v>学</v>
          </cell>
          <cell r="AG161" t="str">
            <v>補</v>
          </cell>
          <cell r="AH161" t="str">
            <v>○</v>
          </cell>
          <cell r="AI161" t="str">
            <v>月１</v>
          </cell>
          <cell r="AJ161" t="str">
            <v>月２</v>
          </cell>
          <cell r="AK161" t="str">
            <v>月３</v>
          </cell>
          <cell r="AL161" t="str">
            <v>月４</v>
          </cell>
          <cell r="AM161" t="str">
            <v>学</v>
          </cell>
          <cell r="AN161" t="str">
            <v>補</v>
          </cell>
          <cell r="AO161" t="str">
            <v>○</v>
          </cell>
          <cell r="AP161" t="str">
            <v>月１</v>
          </cell>
          <cell r="AQ161" t="str">
            <v>月２</v>
          </cell>
          <cell r="AR161" t="str">
            <v>月３</v>
          </cell>
          <cell r="AS161" t="str">
            <v>月４</v>
          </cell>
          <cell r="AT161" t="str">
            <v>学</v>
          </cell>
          <cell r="AU161" t="str">
            <v>補</v>
          </cell>
          <cell r="AV161" t="str">
            <v>×</v>
          </cell>
          <cell r="AW161" t="str">
            <v>×</v>
          </cell>
          <cell r="AX161" t="str">
            <v>-</v>
          </cell>
          <cell r="AY161" t="str">
            <v>今野</v>
          </cell>
        </row>
        <row r="162">
          <cell r="B162">
            <v>44810</v>
          </cell>
          <cell r="C162" t="str">
            <v>火</v>
          </cell>
          <cell r="D162" t="str">
            <v>A</v>
          </cell>
          <cell r="E162" t="str">
            <v>部活動休止期間</v>
          </cell>
          <cell r="F162" t="str">
            <v>集金日③</v>
          </cell>
          <cell r="K162" t="str">
            <v>校長，佐藤：県駅伝実行委員会</v>
          </cell>
          <cell r="L162" t="str">
            <v>校長：第２回理事会15:30古一小</v>
          </cell>
          <cell r="X162" t="str">
            <v>鎌田，山田（幸）</v>
          </cell>
          <cell r="Y162" t="str">
            <v>北村先生来校</v>
          </cell>
          <cell r="AA162" t="str">
            <v>○</v>
          </cell>
          <cell r="AB162" t="str">
            <v>火１</v>
          </cell>
          <cell r="AC162" t="str">
            <v>火２</v>
          </cell>
          <cell r="AD162" t="str">
            <v>火３</v>
          </cell>
          <cell r="AE162" t="str">
            <v>火４</v>
          </cell>
          <cell r="AF162" t="str">
            <v>火５</v>
          </cell>
          <cell r="AG162" t="str">
            <v>火６</v>
          </cell>
          <cell r="AH162" t="str">
            <v>○</v>
          </cell>
          <cell r="AI162" t="str">
            <v>火１</v>
          </cell>
          <cell r="AJ162" t="str">
            <v>火２</v>
          </cell>
          <cell r="AK162" t="str">
            <v>火３</v>
          </cell>
          <cell r="AL162" t="str">
            <v>火４</v>
          </cell>
          <cell r="AM162" t="str">
            <v>火５</v>
          </cell>
          <cell r="AN162" t="str">
            <v>火６</v>
          </cell>
          <cell r="AO162" t="str">
            <v>○</v>
          </cell>
          <cell r="AP162" t="str">
            <v>火１</v>
          </cell>
          <cell r="AQ162" t="str">
            <v>火２</v>
          </cell>
          <cell r="AR162" t="str">
            <v>火３</v>
          </cell>
          <cell r="AS162" t="str">
            <v>火４</v>
          </cell>
          <cell r="AT162" t="str">
            <v>火５</v>
          </cell>
          <cell r="AU162" t="str">
            <v>火６</v>
          </cell>
          <cell r="AV162" t="str">
            <v>×</v>
          </cell>
          <cell r="AW162" t="str">
            <v>×</v>
          </cell>
          <cell r="AX162" t="str">
            <v>-</v>
          </cell>
          <cell r="AY162" t="str">
            <v>大宮</v>
          </cell>
        </row>
        <row r="163">
          <cell r="B163">
            <v>44811</v>
          </cell>
          <cell r="C163" t="str">
            <v>水</v>
          </cell>
          <cell r="D163" t="str">
            <v>A</v>
          </cell>
          <cell r="E163" t="str">
            <v>部活動休止期間</v>
          </cell>
          <cell r="F163" t="str">
            <v>主任者会（3校時）</v>
          </cell>
          <cell r="X163" t="str">
            <v>鎌田，山田（幸）</v>
          </cell>
          <cell r="AA163" t="str">
            <v>○</v>
          </cell>
          <cell r="AB163" t="str">
            <v>水１</v>
          </cell>
          <cell r="AC163" t="str">
            <v>水２</v>
          </cell>
          <cell r="AD163" t="str">
            <v>水３</v>
          </cell>
          <cell r="AE163" t="str">
            <v>水４</v>
          </cell>
          <cell r="AF163" t="str">
            <v>道</v>
          </cell>
          <cell r="AG163" t="str">
            <v>補</v>
          </cell>
          <cell r="AH163" t="str">
            <v>○</v>
          </cell>
          <cell r="AI163" t="str">
            <v>水１</v>
          </cell>
          <cell r="AJ163" t="str">
            <v>水２</v>
          </cell>
          <cell r="AK163" t="str">
            <v>水３</v>
          </cell>
          <cell r="AL163" t="str">
            <v>水４</v>
          </cell>
          <cell r="AM163" t="str">
            <v>道</v>
          </cell>
          <cell r="AN163" t="str">
            <v>補</v>
          </cell>
          <cell r="AO163" t="str">
            <v>○</v>
          </cell>
          <cell r="AP163" t="str">
            <v>水１</v>
          </cell>
          <cell r="AQ163" t="str">
            <v>水２</v>
          </cell>
          <cell r="AR163" t="str">
            <v>水３</v>
          </cell>
          <cell r="AS163" t="str">
            <v>水４</v>
          </cell>
          <cell r="AT163" t="str">
            <v>道</v>
          </cell>
          <cell r="AU163" t="str">
            <v>補</v>
          </cell>
          <cell r="AV163" t="str">
            <v>×</v>
          </cell>
          <cell r="AW163" t="str">
            <v>×</v>
          </cell>
          <cell r="AX163" t="str">
            <v>-</v>
          </cell>
          <cell r="AY163" t="str">
            <v>深瀬</v>
          </cell>
        </row>
        <row r="164">
          <cell r="B164">
            <v>44812</v>
          </cell>
          <cell r="C164" t="str">
            <v>木</v>
          </cell>
          <cell r="D164" t="str">
            <v>A</v>
          </cell>
          <cell r="E164" t="str">
            <v>1学期期末テスト</v>
          </cell>
          <cell r="F164" t="str">
            <v>打合せ8:10</v>
          </cell>
          <cell r="G164" t="str">
            <v>１年弁当・２３年給食</v>
          </cell>
          <cell r="X164" t="str">
            <v>鎌田，山田（幸）</v>
          </cell>
          <cell r="AA164" t="str">
            <v>弁</v>
          </cell>
          <cell r="AB164" t="str">
            <v>理テ</v>
          </cell>
          <cell r="AC164" t="str">
            <v>英テ</v>
          </cell>
          <cell r="AD164" t="str">
            <v>数テ</v>
          </cell>
          <cell r="AE164" t="str">
            <v>体テ</v>
          </cell>
          <cell r="AF164" t="str">
            <v>欠</v>
          </cell>
          <cell r="AG164" t="str">
            <v>欠</v>
          </cell>
          <cell r="AH164" t="str">
            <v>○</v>
          </cell>
          <cell r="AI164" t="str">
            <v>理テ</v>
          </cell>
          <cell r="AJ164" t="str">
            <v>英テ</v>
          </cell>
          <cell r="AK164" t="str">
            <v>数テ</v>
          </cell>
          <cell r="AL164" t="str">
            <v>体テ</v>
          </cell>
          <cell r="AM164" t="str">
            <v>欠</v>
          </cell>
          <cell r="AN164" t="str">
            <v>欠</v>
          </cell>
          <cell r="AO164" t="str">
            <v>○</v>
          </cell>
          <cell r="AP164" t="str">
            <v>理テ</v>
          </cell>
          <cell r="AQ164" t="str">
            <v>英テ</v>
          </cell>
          <cell r="AR164" t="str">
            <v>数テ</v>
          </cell>
          <cell r="AS164" t="str">
            <v>体テ</v>
          </cell>
          <cell r="AT164" t="str">
            <v>欠</v>
          </cell>
          <cell r="AU164" t="str">
            <v>欠</v>
          </cell>
          <cell r="AV164" t="str">
            <v>×</v>
          </cell>
          <cell r="AW164" t="str">
            <v>×</v>
          </cell>
          <cell r="AX164" t="str">
            <v>-</v>
          </cell>
          <cell r="AY164" t="str">
            <v>丹野</v>
          </cell>
        </row>
        <row r="165">
          <cell r="B165">
            <v>44813</v>
          </cell>
          <cell r="C165" t="str">
            <v>金</v>
          </cell>
          <cell r="D165" t="str">
            <v>A</v>
          </cell>
          <cell r="E165" t="str">
            <v>1学期期末テスト</v>
          </cell>
          <cell r="X165" t="str">
            <v>鎌田，山田（幸）</v>
          </cell>
          <cell r="AA165" t="str">
            <v>○</v>
          </cell>
          <cell r="AB165" t="str">
            <v>国テ</v>
          </cell>
          <cell r="AC165" t="str">
            <v>社テ</v>
          </cell>
          <cell r="AD165" t="str">
            <v>技テ</v>
          </cell>
          <cell r="AE165" t="str">
            <v>木５</v>
          </cell>
          <cell r="AF165" t="str">
            <v>木６</v>
          </cell>
          <cell r="AG165" t="str">
            <v>補</v>
          </cell>
          <cell r="AH165" t="str">
            <v>○</v>
          </cell>
          <cell r="AI165" t="str">
            <v>国テ</v>
          </cell>
          <cell r="AJ165" t="str">
            <v>社テ</v>
          </cell>
          <cell r="AK165" t="str">
            <v>技テ</v>
          </cell>
          <cell r="AL165" t="str">
            <v>木５</v>
          </cell>
          <cell r="AM165" t="str">
            <v>木６</v>
          </cell>
          <cell r="AN165" t="str">
            <v>補</v>
          </cell>
          <cell r="AO165" t="str">
            <v>○</v>
          </cell>
          <cell r="AP165" t="str">
            <v>国テ</v>
          </cell>
          <cell r="AQ165" t="str">
            <v>社テ</v>
          </cell>
          <cell r="AR165" t="str">
            <v>技テ</v>
          </cell>
          <cell r="AS165" t="str">
            <v>木５</v>
          </cell>
          <cell r="AT165" t="str">
            <v>木６</v>
          </cell>
          <cell r="AU165" t="str">
            <v>補</v>
          </cell>
          <cell r="AV165" t="str">
            <v>×</v>
          </cell>
          <cell r="AW165" t="str">
            <v>×</v>
          </cell>
          <cell r="AX165" t="str">
            <v>-</v>
          </cell>
          <cell r="AY165" t="str">
            <v>鎌倉</v>
          </cell>
        </row>
        <row r="166">
          <cell r="B166">
            <v>44814</v>
          </cell>
          <cell r="C166" t="str">
            <v>土</v>
          </cell>
          <cell r="X166" t="str">
            <v>鎌田，山田（幸）</v>
          </cell>
        </row>
        <row r="167">
          <cell r="B167">
            <v>44815</v>
          </cell>
          <cell r="C167" t="str">
            <v>日</v>
          </cell>
          <cell r="X167" t="str">
            <v>鎌田，山田（幸）</v>
          </cell>
        </row>
        <row r="168">
          <cell r="B168">
            <v>44816</v>
          </cell>
          <cell r="C168" t="str">
            <v>月</v>
          </cell>
          <cell r="D168" t="str">
            <v>B</v>
          </cell>
          <cell r="E168" t="str">
            <v>部活動強化期間</v>
          </cell>
          <cell r="J168" t="str">
            <v>総（未来１）</v>
          </cell>
          <cell r="X168" t="str">
            <v>鎌田，山田（幸）</v>
          </cell>
          <cell r="AA168" t="str">
            <v>○</v>
          </cell>
          <cell r="AB168" t="str">
            <v>月１</v>
          </cell>
          <cell r="AC168" t="str">
            <v>月２</v>
          </cell>
          <cell r="AD168" t="str">
            <v>月３</v>
          </cell>
          <cell r="AE168" t="str">
            <v>月４</v>
          </cell>
          <cell r="AF168" t="str">
            <v>学</v>
          </cell>
          <cell r="AG168" t="str">
            <v>補</v>
          </cell>
          <cell r="AH168" t="str">
            <v>○</v>
          </cell>
          <cell r="AI168" t="str">
            <v>月１</v>
          </cell>
          <cell r="AJ168" t="str">
            <v>月２</v>
          </cell>
          <cell r="AK168" t="str">
            <v>月３</v>
          </cell>
          <cell r="AL168" t="str">
            <v>月４</v>
          </cell>
          <cell r="AM168" t="str">
            <v>学</v>
          </cell>
          <cell r="AN168" t="str">
            <v>補</v>
          </cell>
          <cell r="AO168" t="str">
            <v>○</v>
          </cell>
          <cell r="AP168" t="str">
            <v>月１</v>
          </cell>
          <cell r="AQ168" t="str">
            <v>月２</v>
          </cell>
          <cell r="AR168" t="str">
            <v>月３</v>
          </cell>
          <cell r="AS168" t="str">
            <v>月４</v>
          </cell>
          <cell r="AT168" t="str">
            <v>学</v>
          </cell>
          <cell r="AU168" t="str">
            <v>総</v>
          </cell>
          <cell r="AV168" t="str">
            <v>○</v>
          </cell>
          <cell r="AW168" t="str">
            <v>○</v>
          </cell>
          <cell r="AX168" t="str">
            <v>-</v>
          </cell>
          <cell r="AY168" t="str">
            <v>生出</v>
          </cell>
        </row>
        <row r="169">
          <cell r="B169">
            <v>44817</v>
          </cell>
          <cell r="C169" t="str">
            <v>火</v>
          </cell>
          <cell r="D169" t="str">
            <v>B</v>
          </cell>
          <cell r="E169" t="str">
            <v>部活動強化期間</v>
          </cell>
          <cell r="K169" t="str">
            <v>校長，佐藤，丹野：県駅伝監督会議</v>
          </cell>
          <cell r="X169" t="str">
            <v>鎌田，山田（幸）</v>
          </cell>
          <cell r="Y169" t="str">
            <v>北村先生来校</v>
          </cell>
          <cell r="AA169" t="str">
            <v>○</v>
          </cell>
          <cell r="AB169" t="str">
            <v>火１</v>
          </cell>
          <cell r="AC169" t="str">
            <v>火２</v>
          </cell>
          <cell r="AD169" t="str">
            <v>火３</v>
          </cell>
          <cell r="AE169" t="str">
            <v>火４</v>
          </cell>
          <cell r="AF169" t="str">
            <v>火５</v>
          </cell>
          <cell r="AG169" t="str">
            <v>火６</v>
          </cell>
          <cell r="AH169" t="str">
            <v>○</v>
          </cell>
          <cell r="AI169" t="str">
            <v>火１</v>
          </cell>
          <cell r="AJ169" t="str">
            <v>火２</v>
          </cell>
          <cell r="AK169" t="str">
            <v>火３</v>
          </cell>
          <cell r="AL169" t="str">
            <v>火４</v>
          </cell>
          <cell r="AM169" t="str">
            <v>火５</v>
          </cell>
          <cell r="AN169" t="str">
            <v>火６</v>
          </cell>
          <cell r="AO169" t="str">
            <v>○</v>
          </cell>
          <cell r="AP169" t="str">
            <v>火１</v>
          </cell>
          <cell r="AQ169" t="str">
            <v>火２</v>
          </cell>
          <cell r="AR169" t="str">
            <v>火３</v>
          </cell>
          <cell r="AS169" t="str">
            <v>火４</v>
          </cell>
          <cell r="AT169" t="str">
            <v>火５</v>
          </cell>
          <cell r="AU169" t="str">
            <v>火６</v>
          </cell>
          <cell r="AV169" t="str">
            <v>○</v>
          </cell>
          <cell r="AW169" t="str">
            <v>○</v>
          </cell>
          <cell r="AX169" t="str">
            <v>-</v>
          </cell>
          <cell r="AY169" t="str">
            <v>鈴木</v>
          </cell>
        </row>
        <row r="170">
          <cell r="B170">
            <v>44818</v>
          </cell>
          <cell r="C170" t="str">
            <v>水</v>
          </cell>
          <cell r="D170" t="str">
            <v>B</v>
          </cell>
          <cell r="E170" t="str">
            <v>部活動強化期間</v>
          </cell>
          <cell r="F170" t="str">
            <v>主任者会（3校時）</v>
          </cell>
          <cell r="J170" t="str">
            <v>総（未来２）</v>
          </cell>
          <cell r="V170" t="str">
            <v>利根川（1日）</v>
          </cell>
          <cell r="X170" t="str">
            <v>鎌田，山田（幸）</v>
          </cell>
          <cell r="AA170" t="str">
            <v>○</v>
          </cell>
          <cell r="AB170" t="str">
            <v>水１</v>
          </cell>
          <cell r="AC170" t="str">
            <v>水２</v>
          </cell>
          <cell r="AD170" t="str">
            <v>水3</v>
          </cell>
          <cell r="AE170" t="str">
            <v>水４</v>
          </cell>
          <cell r="AF170" t="str">
            <v>道</v>
          </cell>
          <cell r="AG170" t="str">
            <v>補</v>
          </cell>
          <cell r="AH170" t="str">
            <v>○</v>
          </cell>
          <cell r="AI170" t="str">
            <v>水１</v>
          </cell>
          <cell r="AJ170" t="str">
            <v>水２</v>
          </cell>
          <cell r="AK170" t="str">
            <v>水３</v>
          </cell>
          <cell r="AL170" t="str">
            <v>水４</v>
          </cell>
          <cell r="AM170" t="str">
            <v>道</v>
          </cell>
          <cell r="AN170" t="str">
            <v>補</v>
          </cell>
          <cell r="AO170" t="str">
            <v>○</v>
          </cell>
          <cell r="AP170" t="str">
            <v>水１</v>
          </cell>
          <cell r="AQ170" t="str">
            <v>水２</v>
          </cell>
          <cell r="AR170" t="str">
            <v>水３</v>
          </cell>
          <cell r="AS170" t="str">
            <v>水４</v>
          </cell>
          <cell r="AT170" t="str">
            <v>道</v>
          </cell>
          <cell r="AU170" t="str">
            <v>総</v>
          </cell>
          <cell r="AV170" t="str">
            <v>○</v>
          </cell>
          <cell r="AW170" t="str">
            <v>○</v>
          </cell>
          <cell r="AX170" t="str">
            <v>-</v>
          </cell>
          <cell r="AY170" t="str">
            <v>利根川</v>
          </cell>
        </row>
        <row r="171">
          <cell r="B171">
            <v>44819</v>
          </cell>
          <cell r="C171" t="str">
            <v>木</v>
          </cell>
          <cell r="D171" t="str">
            <v>B</v>
          </cell>
          <cell r="E171" t="str">
            <v>部活動強化期間</v>
          </cell>
          <cell r="F171" t="str">
            <v>打合せ8:10</v>
          </cell>
          <cell r="J171" t="str">
            <v>総（未来３）</v>
          </cell>
          <cell r="K171" t="str">
            <v>佐藤：保体科研修会総セ</v>
          </cell>
          <cell r="X171" t="str">
            <v>鎌田，山田（幸）</v>
          </cell>
          <cell r="Y171" t="str">
            <v>藤田先生来校</v>
          </cell>
          <cell r="AA171" t="str">
            <v>○</v>
          </cell>
          <cell r="AB171" t="str">
            <v>木１</v>
          </cell>
          <cell r="AC171" t="str">
            <v>木２</v>
          </cell>
          <cell r="AD171" t="str">
            <v>木３</v>
          </cell>
          <cell r="AE171" t="str">
            <v>木４</v>
          </cell>
          <cell r="AF171" t="str">
            <v>木５</v>
          </cell>
          <cell r="AG171" t="str">
            <v>木６</v>
          </cell>
          <cell r="AH171" t="str">
            <v>○</v>
          </cell>
          <cell r="AI171" t="str">
            <v>木１</v>
          </cell>
          <cell r="AJ171" t="str">
            <v>木２</v>
          </cell>
          <cell r="AK171" t="str">
            <v>木３</v>
          </cell>
          <cell r="AL171" t="str">
            <v>木４</v>
          </cell>
          <cell r="AM171" t="str">
            <v>木５</v>
          </cell>
          <cell r="AN171" t="str">
            <v>木６</v>
          </cell>
          <cell r="AO171" t="str">
            <v>○</v>
          </cell>
          <cell r="AP171" t="str">
            <v>木１</v>
          </cell>
          <cell r="AQ171" t="str">
            <v>木２</v>
          </cell>
          <cell r="AR171" t="str">
            <v>木３</v>
          </cell>
          <cell r="AS171" t="str">
            <v>木４</v>
          </cell>
          <cell r="AT171" t="str">
            <v>木５</v>
          </cell>
          <cell r="AU171" t="str">
            <v>総</v>
          </cell>
          <cell r="AV171" t="str">
            <v>○</v>
          </cell>
          <cell r="AW171" t="str">
            <v>○</v>
          </cell>
          <cell r="AX171" t="str">
            <v>-</v>
          </cell>
          <cell r="AY171" t="str">
            <v>八島</v>
          </cell>
        </row>
        <row r="172">
          <cell r="B172">
            <v>44820</v>
          </cell>
          <cell r="C172" t="str">
            <v>金</v>
          </cell>
          <cell r="D172" t="str">
            <v>B</v>
          </cell>
          <cell r="E172" t="str">
            <v>部活動強化期間</v>
          </cell>
          <cell r="F172" t="str">
            <v>定期巡回訪問（第2期）10:30</v>
          </cell>
          <cell r="X172" t="str">
            <v>鎌田，山田（幸）</v>
          </cell>
          <cell r="AA172" t="str">
            <v>○</v>
          </cell>
          <cell r="AB172" t="str">
            <v>金１</v>
          </cell>
          <cell r="AC172" t="str">
            <v>金２</v>
          </cell>
          <cell r="AD172" t="str">
            <v>金３</v>
          </cell>
          <cell r="AE172" t="str">
            <v>金４</v>
          </cell>
          <cell r="AF172" t="str">
            <v>金５</v>
          </cell>
          <cell r="AG172" t="str">
            <v>金６</v>
          </cell>
          <cell r="AH172" t="str">
            <v>○</v>
          </cell>
          <cell r="AI172" t="str">
            <v>金１</v>
          </cell>
          <cell r="AJ172" t="str">
            <v>金２</v>
          </cell>
          <cell r="AK172" t="str">
            <v>金３</v>
          </cell>
          <cell r="AL172" t="str">
            <v>金４</v>
          </cell>
          <cell r="AM172" t="str">
            <v>金５</v>
          </cell>
          <cell r="AN172" t="str">
            <v>金６</v>
          </cell>
          <cell r="AO172" t="str">
            <v>○</v>
          </cell>
          <cell r="AP172" t="str">
            <v>金１</v>
          </cell>
          <cell r="AQ172" t="str">
            <v>金２</v>
          </cell>
          <cell r="AR172" t="str">
            <v>金３</v>
          </cell>
          <cell r="AS172" t="str">
            <v>金４</v>
          </cell>
          <cell r="AT172" t="str">
            <v>金５</v>
          </cell>
          <cell r="AU172" t="str">
            <v>金６</v>
          </cell>
          <cell r="AV172" t="str">
            <v>○</v>
          </cell>
          <cell r="AW172" t="str">
            <v>○</v>
          </cell>
          <cell r="AX172" t="str">
            <v>-</v>
          </cell>
          <cell r="AY172" t="str">
            <v>佐藤</v>
          </cell>
        </row>
        <row r="173">
          <cell r="B173">
            <v>44821</v>
          </cell>
          <cell r="C173" t="str">
            <v>土</v>
          </cell>
          <cell r="X173" t="str">
            <v>鎌田，山田（幸）</v>
          </cell>
        </row>
        <row r="174">
          <cell r="B174">
            <v>44822</v>
          </cell>
          <cell r="C174" t="str">
            <v>日</v>
          </cell>
          <cell r="X174" t="str">
            <v>鎌田，山田（幸）</v>
          </cell>
        </row>
        <row r="175">
          <cell r="B175">
            <v>44823</v>
          </cell>
          <cell r="C175" t="str">
            <v>月</v>
          </cell>
          <cell r="E175" t="str">
            <v>敬老の日</v>
          </cell>
          <cell r="X175" t="str">
            <v>鎌田，山田（幸）</v>
          </cell>
        </row>
        <row r="176">
          <cell r="B176">
            <v>44824</v>
          </cell>
          <cell r="C176" t="str">
            <v>火</v>
          </cell>
          <cell r="D176" t="str">
            <v>B</v>
          </cell>
          <cell r="E176" t="str">
            <v>部活動強化期間</v>
          </cell>
          <cell r="F176" t="str">
            <v>素点交換</v>
          </cell>
          <cell r="G176" t="str">
            <v>指導主事学校訪問</v>
          </cell>
          <cell r="H176" t="str">
            <v>※5校時のみ50分授業</v>
          </cell>
          <cell r="I176" t="str">
            <v>※プール✕</v>
          </cell>
          <cell r="X176" t="str">
            <v>鎌田，山田（幸）</v>
          </cell>
          <cell r="AA176" t="str">
            <v>○</v>
          </cell>
          <cell r="AB176" t="str">
            <v>火１</v>
          </cell>
          <cell r="AC176" t="str">
            <v>火２</v>
          </cell>
          <cell r="AD176" t="str">
            <v>火３</v>
          </cell>
          <cell r="AE176" t="str">
            <v>火４</v>
          </cell>
          <cell r="AF176" t="str">
            <v>火５</v>
          </cell>
          <cell r="AG176" t="str">
            <v>欠</v>
          </cell>
          <cell r="AH176" t="str">
            <v>○</v>
          </cell>
          <cell r="AI176" t="str">
            <v>火１</v>
          </cell>
          <cell r="AJ176" t="str">
            <v>火２</v>
          </cell>
          <cell r="AK176" t="str">
            <v>火３</v>
          </cell>
          <cell r="AL176" t="str">
            <v>火４</v>
          </cell>
          <cell r="AM176" t="str">
            <v>火５</v>
          </cell>
          <cell r="AN176" t="str">
            <v>欠</v>
          </cell>
          <cell r="AO176" t="str">
            <v>○</v>
          </cell>
          <cell r="AP176" t="str">
            <v>火１</v>
          </cell>
          <cell r="AQ176" t="str">
            <v>火２</v>
          </cell>
          <cell r="AR176" t="str">
            <v>火３</v>
          </cell>
          <cell r="AS176" t="str">
            <v>火４</v>
          </cell>
          <cell r="AT176" t="str">
            <v>火５</v>
          </cell>
          <cell r="AU176" t="str">
            <v>欠</v>
          </cell>
          <cell r="AV176" t="str">
            <v>✕</v>
          </cell>
          <cell r="AW176" t="str">
            <v>✕</v>
          </cell>
          <cell r="AX176" t="str">
            <v>-</v>
          </cell>
          <cell r="AY176" t="str">
            <v>遠山</v>
          </cell>
        </row>
        <row r="177">
          <cell r="B177">
            <v>44825</v>
          </cell>
          <cell r="C177" t="str">
            <v>水</v>
          </cell>
          <cell r="D177" t="str">
            <v>B</v>
          </cell>
          <cell r="E177" t="str">
            <v>部活動強化期間</v>
          </cell>
          <cell r="F177" t="str">
            <v>主任者会（3校時）</v>
          </cell>
          <cell r="J177" t="str">
            <v>総（未来４）</v>
          </cell>
          <cell r="K177" t="str">
            <v>佐藤：保体科研修会総セ</v>
          </cell>
          <cell r="X177" t="str">
            <v>鎌田，山田（幸）</v>
          </cell>
          <cell r="AA177" t="str">
            <v>○</v>
          </cell>
          <cell r="AB177" t="str">
            <v>水１</v>
          </cell>
          <cell r="AC177" t="str">
            <v>水２</v>
          </cell>
          <cell r="AD177" t="str">
            <v>水３</v>
          </cell>
          <cell r="AE177" t="str">
            <v>水４</v>
          </cell>
          <cell r="AF177" t="str">
            <v>道</v>
          </cell>
          <cell r="AG177" t="str">
            <v>補</v>
          </cell>
          <cell r="AH177" t="str">
            <v>○</v>
          </cell>
          <cell r="AI177" t="str">
            <v>水１</v>
          </cell>
          <cell r="AJ177" t="str">
            <v>水２</v>
          </cell>
          <cell r="AK177" t="str">
            <v>水３</v>
          </cell>
          <cell r="AL177" t="str">
            <v>水４</v>
          </cell>
          <cell r="AM177" t="str">
            <v>道</v>
          </cell>
          <cell r="AN177" t="str">
            <v>補</v>
          </cell>
          <cell r="AO177" t="str">
            <v>○</v>
          </cell>
          <cell r="AP177" t="str">
            <v>水１</v>
          </cell>
          <cell r="AQ177" t="str">
            <v>水２</v>
          </cell>
          <cell r="AR177" t="str">
            <v>水３</v>
          </cell>
          <cell r="AS177" t="str">
            <v>水４</v>
          </cell>
          <cell r="AT177" t="str">
            <v>道</v>
          </cell>
          <cell r="AU177" t="str">
            <v>総</v>
          </cell>
          <cell r="AV177" t="str">
            <v>○</v>
          </cell>
          <cell r="AW177" t="str">
            <v>○</v>
          </cell>
          <cell r="AX177" t="str">
            <v>-</v>
          </cell>
          <cell r="AY177" t="str">
            <v>千葉</v>
          </cell>
        </row>
        <row r="178">
          <cell r="B178">
            <v>44826</v>
          </cell>
          <cell r="C178" t="str">
            <v>木</v>
          </cell>
          <cell r="D178" t="str">
            <v>B</v>
          </cell>
          <cell r="E178" t="str">
            <v>部活動強化期間</v>
          </cell>
          <cell r="F178" t="str">
            <v>飲酒運転根絶運動の日</v>
          </cell>
          <cell r="G178" t="str">
            <v>打合せ8:10</v>
          </cell>
          <cell r="H178" t="str">
            <v>新人大会壮行式（放課後）</v>
          </cell>
          <cell r="J178" t="str">
            <v>総（未来５）</v>
          </cell>
          <cell r="X178" t="str">
            <v>鎌田，山田（幸）</v>
          </cell>
          <cell r="AA178" t="str">
            <v>○</v>
          </cell>
          <cell r="AB178" t="str">
            <v>木１</v>
          </cell>
          <cell r="AC178" t="str">
            <v>木２</v>
          </cell>
          <cell r="AD178" t="str">
            <v>木３</v>
          </cell>
          <cell r="AE178" t="str">
            <v>木４</v>
          </cell>
          <cell r="AF178" t="str">
            <v>木５</v>
          </cell>
          <cell r="AG178" t="str">
            <v>木６</v>
          </cell>
          <cell r="AH178" t="str">
            <v>○</v>
          </cell>
          <cell r="AI178" t="str">
            <v>木１</v>
          </cell>
          <cell r="AJ178" t="str">
            <v>木２</v>
          </cell>
          <cell r="AK178" t="str">
            <v>木３</v>
          </cell>
          <cell r="AL178" t="str">
            <v>木４</v>
          </cell>
          <cell r="AM178" t="str">
            <v>木５</v>
          </cell>
          <cell r="AN178" t="str">
            <v>木６</v>
          </cell>
          <cell r="AO178" t="str">
            <v>○</v>
          </cell>
          <cell r="AP178" t="str">
            <v>木１</v>
          </cell>
          <cell r="AQ178" t="str">
            <v>木２</v>
          </cell>
          <cell r="AR178" t="str">
            <v>木３</v>
          </cell>
          <cell r="AS178" t="str">
            <v>木４</v>
          </cell>
          <cell r="AT178" t="str">
            <v>木５</v>
          </cell>
          <cell r="AU178" t="str">
            <v>総</v>
          </cell>
          <cell r="AV178" t="str">
            <v>○</v>
          </cell>
          <cell r="AW178" t="str">
            <v>○</v>
          </cell>
          <cell r="AX178" t="str">
            <v>-</v>
          </cell>
          <cell r="AY178" t="str">
            <v>星</v>
          </cell>
        </row>
        <row r="179">
          <cell r="B179">
            <v>44827</v>
          </cell>
          <cell r="C179" t="str">
            <v>金</v>
          </cell>
          <cell r="E179" t="str">
            <v>秋分の日</v>
          </cell>
          <cell r="X179" t="str">
            <v>鎌田，山田（幸）</v>
          </cell>
        </row>
        <row r="180">
          <cell r="B180">
            <v>44828</v>
          </cell>
          <cell r="C180" t="str">
            <v>土</v>
          </cell>
          <cell r="D180" t="str">
            <v>特</v>
          </cell>
          <cell r="E180" t="str">
            <v>郡新人大会</v>
          </cell>
          <cell r="F180" t="str">
            <v>３年４時間授業</v>
          </cell>
          <cell r="J180" t="str">
            <v>総（未来６７）</v>
          </cell>
          <cell r="X180" t="str">
            <v>鎌田，山田（幸）</v>
          </cell>
          <cell r="AA180" t="str">
            <v>弁</v>
          </cell>
          <cell r="AB180" t="str">
            <v>行</v>
          </cell>
          <cell r="AC180" t="str">
            <v>行</v>
          </cell>
          <cell r="AD180" t="str">
            <v>行</v>
          </cell>
          <cell r="AE180" t="str">
            <v>行</v>
          </cell>
          <cell r="AF180" t="str">
            <v>行</v>
          </cell>
          <cell r="AG180" t="str">
            <v>行</v>
          </cell>
          <cell r="AH180" t="str">
            <v>弁</v>
          </cell>
          <cell r="AI180" t="str">
            <v>行</v>
          </cell>
          <cell r="AJ180" t="str">
            <v>行</v>
          </cell>
          <cell r="AK180" t="str">
            <v>行</v>
          </cell>
          <cell r="AL180" t="str">
            <v>行</v>
          </cell>
          <cell r="AM180" t="str">
            <v>行</v>
          </cell>
          <cell r="AN180" t="str">
            <v>行</v>
          </cell>
          <cell r="AO180" t="str">
            <v>✕</v>
          </cell>
          <cell r="AP180" t="str">
            <v>補</v>
          </cell>
          <cell r="AQ180" t="str">
            <v>補</v>
          </cell>
          <cell r="AR180" t="str">
            <v>総</v>
          </cell>
          <cell r="AS180" t="str">
            <v>総</v>
          </cell>
          <cell r="AT180" t="str">
            <v>欠</v>
          </cell>
          <cell r="AU180" t="str">
            <v>欠</v>
          </cell>
          <cell r="AV180" t="str">
            <v>✕</v>
          </cell>
          <cell r="AW180" t="str">
            <v>✕</v>
          </cell>
          <cell r="AX180" t="str">
            <v>-</v>
          </cell>
          <cell r="AY180" t="str">
            <v>高梨</v>
          </cell>
        </row>
        <row r="181">
          <cell r="B181">
            <v>44829</v>
          </cell>
          <cell r="C181" t="str">
            <v>日</v>
          </cell>
          <cell r="X181" t="str">
            <v>鎌田，山田（幸）</v>
          </cell>
        </row>
        <row r="182">
          <cell r="B182">
            <v>44830</v>
          </cell>
          <cell r="C182" t="str">
            <v>月</v>
          </cell>
          <cell r="E182" t="str">
            <v>振替休業日（9月24日分）</v>
          </cell>
          <cell r="V182" t="str">
            <v>千葉（１日）</v>
          </cell>
          <cell r="X182" t="str">
            <v>鎌田，山田（幸）</v>
          </cell>
        </row>
        <row r="183">
          <cell r="B183">
            <v>44831</v>
          </cell>
          <cell r="C183" t="str">
            <v>火</v>
          </cell>
          <cell r="D183" t="str">
            <v>B</v>
          </cell>
          <cell r="E183" t="str">
            <v>郡新人予備日・弁当</v>
          </cell>
          <cell r="F183" t="str">
            <v>部活動集会（放課後）</v>
          </cell>
          <cell r="K183" t="str">
            <v>大宮：初任研特支研（総セ）</v>
          </cell>
          <cell r="X183" t="str">
            <v>鎌田，山田（幸）</v>
          </cell>
          <cell r="Y183" t="str">
            <v>北村先生来校</v>
          </cell>
          <cell r="Z183" t="str">
            <v>みんなの作品展作品搬入（町体）午後</v>
          </cell>
          <cell r="AA183" t="str">
            <v>弁</v>
          </cell>
          <cell r="AB183" t="str">
            <v>火１</v>
          </cell>
          <cell r="AC183" t="str">
            <v>火２</v>
          </cell>
          <cell r="AD183" t="str">
            <v>火３</v>
          </cell>
          <cell r="AE183" t="str">
            <v>火４</v>
          </cell>
          <cell r="AF183" t="str">
            <v>火５</v>
          </cell>
          <cell r="AG183" t="str">
            <v>火６</v>
          </cell>
          <cell r="AH183" t="str">
            <v>弁</v>
          </cell>
          <cell r="AI183" t="str">
            <v>火１</v>
          </cell>
          <cell r="AJ183" t="str">
            <v>火２</v>
          </cell>
          <cell r="AK183" t="str">
            <v>火３</v>
          </cell>
          <cell r="AL183" t="str">
            <v>火４</v>
          </cell>
          <cell r="AM183" t="str">
            <v>火５</v>
          </cell>
          <cell r="AN183" t="str">
            <v>火６</v>
          </cell>
          <cell r="AO183" t="str">
            <v>弁</v>
          </cell>
          <cell r="AP183" t="str">
            <v>火１</v>
          </cell>
          <cell r="AQ183" t="str">
            <v>火２</v>
          </cell>
          <cell r="AR183" t="str">
            <v>火３</v>
          </cell>
          <cell r="AS183" t="str">
            <v>火４</v>
          </cell>
          <cell r="AT183" t="str">
            <v>火５</v>
          </cell>
          <cell r="AU183" t="str">
            <v>火６</v>
          </cell>
          <cell r="AV183" t="str">
            <v>○</v>
          </cell>
          <cell r="AW183" t="str">
            <v>○</v>
          </cell>
          <cell r="AX183" t="str">
            <v>-</v>
          </cell>
          <cell r="AY183" t="str">
            <v>寺内</v>
          </cell>
        </row>
        <row r="184">
          <cell r="B184">
            <v>44832</v>
          </cell>
          <cell r="C184" t="str">
            <v>水</v>
          </cell>
          <cell r="D184" t="str">
            <v>B</v>
          </cell>
          <cell r="E184" t="str">
            <v>郡新人予備日・弁当</v>
          </cell>
          <cell r="F184" t="str">
            <v>評定交換</v>
          </cell>
          <cell r="G184" t="str">
            <v>主任者会（3校時）</v>
          </cell>
          <cell r="H184" t="str">
            <v>新人大会報告会（昼Meet）</v>
          </cell>
          <cell r="X184" t="str">
            <v>鎌田，山田（幸）</v>
          </cell>
          <cell r="AA184" t="str">
            <v>弁</v>
          </cell>
          <cell r="AB184" t="str">
            <v>水１</v>
          </cell>
          <cell r="AC184" t="str">
            <v>水２</v>
          </cell>
          <cell r="AD184" t="str">
            <v>水３</v>
          </cell>
          <cell r="AE184" t="str">
            <v>水４</v>
          </cell>
          <cell r="AF184" t="str">
            <v>道</v>
          </cell>
          <cell r="AG184" t="str">
            <v>補</v>
          </cell>
          <cell r="AH184" t="str">
            <v>弁</v>
          </cell>
          <cell r="AI184" t="str">
            <v>水１</v>
          </cell>
          <cell r="AJ184" t="str">
            <v>水２</v>
          </cell>
          <cell r="AK184" t="str">
            <v>水３</v>
          </cell>
          <cell r="AL184" t="str">
            <v>水４</v>
          </cell>
          <cell r="AM184" t="str">
            <v>道</v>
          </cell>
          <cell r="AN184" t="str">
            <v>補</v>
          </cell>
          <cell r="AO184" t="str">
            <v>弁</v>
          </cell>
          <cell r="AP184" t="str">
            <v>水１</v>
          </cell>
          <cell r="AQ184" t="str">
            <v>水２</v>
          </cell>
          <cell r="AR184" t="str">
            <v>水３</v>
          </cell>
          <cell r="AS184" t="str">
            <v>水４</v>
          </cell>
          <cell r="AT184" t="str">
            <v>道</v>
          </cell>
          <cell r="AU184" t="str">
            <v>補</v>
          </cell>
          <cell r="AV184" t="str">
            <v>○</v>
          </cell>
          <cell r="AW184" t="str">
            <v>○</v>
          </cell>
          <cell r="AX184" t="str">
            <v>-</v>
          </cell>
          <cell r="AY184" t="str">
            <v>蘇武</v>
          </cell>
        </row>
        <row r="185">
          <cell r="B185">
            <v>44833</v>
          </cell>
          <cell r="C185" t="str">
            <v>木</v>
          </cell>
          <cell r="D185" t="str">
            <v>B</v>
          </cell>
          <cell r="E185" t="str">
            <v>秋の学習会（特支3名参加）</v>
          </cell>
          <cell r="H185" t="str">
            <v>新人大会報告会（昼Meet）</v>
          </cell>
          <cell r="K185" t="str">
            <v>校長：管内校長会議（合庁）</v>
          </cell>
          <cell r="L185" t="str">
            <v>利根川，深瀬：秋の学習会生徒引率9:00～15:30</v>
          </cell>
          <cell r="X185" t="str">
            <v>鎌田，山田（幸）</v>
          </cell>
          <cell r="Y185" t="str">
            <v>藤田先生来校</v>
          </cell>
          <cell r="AA185" t="str">
            <v>○</v>
          </cell>
          <cell r="AB185" t="str">
            <v>木１</v>
          </cell>
          <cell r="AC185" t="str">
            <v>木２</v>
          </cell>
          <cell r="AD185" t="str">
            <v>木３</v>
          </cell>
          <cell r="AE185" t="str">
            <v>木４</v>
          </cell>
          <cell r="AF185" t="str">
            <v>木５</v>
          </cell>
          <cell r="AG185" t="str">
            <v>木６</v>
          </cell>
          <cell r="AH185" t="str">
            <v>○</v>
          </cell>
          <cell r="AI185" t="str">
            <v>木１</v>
          </cell>
          <cell r="AJ185" t="str">
            <v>木２</v>
          </cell>
          <cell r="AK185" t="str">
            <v>木３</v>
          </cell>
          <cell r="AL185" t="str">
            <v>木４</v>
          </cell>
          <cell r="AM185" t="str">
            <v>木５</v>
          </cell>
          <cell r="AN185" t="str">
            <v>木６</v>
          </cell>
          <cell r="AO185" t="str">
            <v>○</v>
          </cell>
          <cell r="AP185" t="str">
            <v>木１</v>
          </cell>
          <cell r="AQ185" t="str">
            <v>木２</v>
          </cell>
          <cell r="AR185" t="str">
            <v>木３</v>
          </cell>
          <cell r="AS185" t="str">
            <v>木４</v>
          </cell>
          <cell r="AT185" t="str">
            <v>木５</v>
          </cell>
          <cell r="AU185" t="str">
            <v>木６</v>
          </cell>
          <cell r="AV185" t="str">
            <v>○</v>
          </cell>
          <cell r="AW185" t="str">
            <v>○</v>
          </cell>
          <cell r="AX185" t="str">
            <v>-</v>
          </cell>
          <cell r="AY185" t="str">
            <v>今野</v>
          </cell>
        </row>
        <row r="186">
          <cell r="B186">
            <v>44834</v>
          </cell>
          <cell r="C186" t="str">
            <v>金</v>
          </cell>
          <cell r="D186" t="str">
            <v>B</v>
          </cell>
          <cell r="E186" t="str">
            <v>職員会議７</v>
          </cell>
          <cell r="F186" t="str">
            <v>総合発表会②</v>
          </cell>
          <cell r="K186" t="str">
            <v>鈴木一：英語科研修会13:00名取二中</v>
          </cell>
          <cell r="X186" t="str">
            <v>鎌田，山田（幸）</v>
          </cell>
          <cell r="AA186" t="str">
            <v>○</v>
          </cell>
          <cell r="AB186" t="str">
            <v>金１</v>
          </cell>
          <cell r="AC186" t="str">
            <v>金２</v>
          </cell>
          <cell r="AD186" t="str">
            <v>金３</v>
          </cell>
          <cell r="AE186" t="str">
            <v>金４</v>
          </cell>
          <cell r="AF186" t="str">
            <v>総</v>
          </cell>
          <cell r="AG186" t="str">
            <v>欠</v>
          </cell>
          <cell r="AH186" t="str">
            <v>○</v>
          </cell>
          <cell r="AI186" t="str">
            <v>金１</v>
          </cell>
          <cell r="AJ186" t="str">
            <v>金２</v>
          </cell>
          <cell r="AK186" t="str">
            <v>金３</v>
          </cell>
          <cell r="AL186" t="str">
            <v>金４</v>
          </cell>
          <cell r="AM186" t="str">
            <v>総</v>
          </cell>
          <cell r="AN186" t="str">
            <v>欠</v>
          </cell>
          <cell r="AO186" t="str">
            <v>○</v>
          </cell>
          <cell r="AP186" t="str">
            <v>金１</v>
          </cell>
          <cell r="AQ186" t="str">
            <v>金２</v>
          </cell>
          <cell r="AR186" t="str">
            <v>金３</v>
          </cell>
          <cell r="AS186" t="str">
            <v>金４</v>
          </cell>
          <cell r="AT186" t="str">
            <v>総</v>
          </cell>
          <cell r="AU186" t="str">
            <v>欠</v>
          </cell>
          <cell r="AV186" t="str">
            <v>×</v>
          </cell>
          <cell r="AW186" t="str">
            <v>×</v>
          </cell>
          <cell r="AX186" t="str">
            <v>-</v>
          </cell>
          <cell r="AY186" t="str">
            <v>大宮</v>
          </cell>
        </row>
        <row r="187">
          <cell r="B187">
            <v>44835</v>
          </cell>
          <cell r="C187" t="str">
            <v>土</v>
          </cell>
          <cell r="D187" t="str">
            <v>B</v>
          </cell>
          <cell r="X187" t="str">
            <v>鎌田，山田（幸）</v>
          </cell>
        </row>
        <row r="188">
          <cell r="B188">
            <v>44836</v>
          </cell>
          <cell r="C188" t="str">
            <v>日</v>
          </cell>
          <cell r="X188" t="str">
            <v>鎌田，山田（幸）</v>
          </cell>
        </row>
        <row r="189">
          <cell r="B189">
            <v>44837</v>
          </cell>
          <cell r="C189" t="str">
            <v>月</v>
          </cell>
          <cell r="D189" t="str">
            <v>A</v>
          </cell>
          <cell r="E189" t="str">
            <v>安全点検日</v>
          </cell>
          <cell r="F189" t="str">
            <v>3年生着衣水泳（5・6校時）</v>
          </cell>
          <cell r="X189" t="str">
            <v>鎌田，山田（幸）</v>
          </cell>
          <cell r="AA189" t="str">
            <v>○</v>
          </cell>
          <cell r="AB189" t="str">
            <v>月１</v>
          </cell>
          <cell r="AC189" t="str">
            <v>月２</v>
          </cell>
          <cell r="AD189" t="str">
            <v>月３</v>
          </cell>
          <cell r="AE189" t="str">
            <v>月４</v>
          </cell>
          <cell r="AF189" t="str">
            <v>学</v>
          </cell>
          <cell r="AG189" t="str">
            <v>補</v>
          </cell>
          <cell r="AH189" t="str">
            <v>○</v>
          </cell>
          <cell r="AI189" t="str">
            <v>月１</v>
          </cell>
          <cell r="AJ189" t="str">
            <v>月２</v>
          </cell>
          <cell r="AK189" t="str">
            <v>月３</v>
          </cell>
          <cell r="AL189" t="str">
            <v>月４</v>
          </cell>
          <cell r="AM189" t="str">
            <v>学</v>
          </cell>
          <cell r="AN189" t="str">
            <v>補</v>
          </cell>
          <cell r="AO189" t="str">
            <v>○</v>
          </cell>
          <cell r="AP189" t="str">
            <v>月１</v>
          </cell>
          <cell r="AQ189" t="str">
            <v>月２</v>
          </cell>
          <cell r="AR189" t="str">
            <v>月３</v>
          </cell>
          <cell r="AS189" t="str">
            <v>月４</v>
          </cell>
          <cell r="AT189" t="str">
            <v>体</v>
          </cell>
          <cell r="AU189" t="str">
            <v>体</v>
          </cell>
          <cell r="AV189" t="str">
            <v>○</v>
          </cell>
          <cell r="AW189" t="str">
            <v>○</v>
          </cell>
          <cell r="AX189" t="str">
            <v>-</v>
          </cell>
        </row>
        <row r="190">
          <cell r="B190">
            <v>44838</v>
          </cell>
          <cell r="C190" t="str">
            <v>火</v>
          </cell>
          <cell r="D190" t="str">
            <v>B</v>
          </cell>
          <cell r="E190" t="str">
            <v>専門委員会・中央委員会</v>
          </cell>
          <cell r="F190" t="str">
            <v>地区弁論大会</v>
          </cell>
          <cell r="K190" t="str">
            <v>（）：公立進路事務説明会（合庁）</v>
          </cell>
          <cell r="L190" t="str">
            <v>大宮：初任研特支研（総セ）</v>
          </cell>
          <cell r="M190" t="str">
            <v>利根川：地区弁論大会生徒引率13:45三本木中</v>
          </cell>
          <cell r="X190" t="str">
            <v>鎌田，山田（幸）</v>
          </cell>
          <cell r="Y190" t="str">
            <v>北村先生来校</v>
          </cell>
          <cell r="AA190" t="str">
            <v>○</v>
          </cell>
          <cell r="AB190" t="str">
            <v>火１</v>
          </cell>
          <cell r="AC190" t="str">
            <v>火２</v>
          </cell>
          <cell r="AD190" t="str">
            <v>火３</v>
          </cell>
          <cell r="AE190" t="str">
            <v>火４</v>
          </cell>
          <cell r="AF190" t="str">
            <v>火５</v>
          </cell>
          <cell r="AG190" t="str">
            <v>欠</v>
          </cell>
          <cell r="AH190" t="str">
            <v>○</v>
          </cell>
          <cell r="AI190" t="str">
            <v>火１</v>
          </cell>
          <cell r="AJ190" t="str">
            <v>火２</v>
          </cell>
          <cell r="AK190" t="str">
            <v>火３</v>
          </cell>
          <cell r="AL190" t="str">
            <v>火４</v>
          </cell>
          <cell r="AM190" t="str">
            <v>火５</v>
          </cell>
          <cell r="AN190" t="str">
            <v>欠</v>
          </cell>
          <cell r="AO190" t="str">
            <v>○</v>
          </cell>
          <cell r="AP190" t="str">
            <v>火１</v>
          </cell>
          <cell r="AQ190" t="str">
            <v>火２</v>
          </cell>
          <cell r="AR190" t="str">
            <v>火３</v>
          </cell>
          <cell r="AS190" t="str">
            <v>火４</v>
          </cell>
          <cell r="AT190" t="str">
            <v>火５</v>
          </cell>
          <cell r="AU190" t="str">
            <v>欠</v>
          </cell>
          <cell r="AV190" t="str">
            <v>✕</v>
          </cell>
          <cell r="AW190" t="str">
            <v>✕</v>
          </cell>
          <cell r="AX190" t="str">
            <v>-</v>
          </cell>
        </row>
        <row r="191">
          <cell r="B191">
            <v>44839</v>
          </cell>
          <cell r="C191" t="str">
            <v>水</v>
          </cell>
          <cell r="D191" t="str">
            <v>A</v>
          </cell>
          <cell r="E191" t="str">
            <v>主任者会（3校時）</v>
          </cell>
          <cell r="F191" t="str">
            <v>通信票完成</v>
          </cell>
          <cell r="G191" t="str">
            <v>駅伝県大会</v>
          </cell>
          <cell r="K191" t="str">
            <v>（）:学校安全教育指導者研修会（合庁）</v>
          </cell>
          <cell r="X191" t="str">
            <v>鎌田，山田（幸）</v>
          </cell>
          <cell r="AA191" t="str">
            <v>○</v>
          </cell>
          <cell r="AB191" t="str">
            <v>水１</v>
          </cell>
          <cell r="AC191" t="str">
            <v>水２</v>
          </cell>
          <cell r="AD191" t="str">
            <v>水３</v>
          </cell>
          <cell r="AE191" t="str">
            <v>水４</v>
          </cell>
          <cell r="AF191" t="str">
            <v>道</v>
          </cell>
          <cell r="AG191" t="str">
            <v>補</v>
          </cell>
          <cell r="AH191" t="str">
            <v>○</v>
          </cell>
          <cell r="AI191" t="str">
            <v>水１</v>
          </cell>
          <cell r="AJ191" t="str">
            <v>水２</v>
          </cell>
          <cell r="AK191" t="str">
            <v>水３</v>
          </cell>
          <cell r="AL191" t="str">
            <v>水４</v>
          </cell>
          <cell r="AM191" t="str">
            <v>道</v>
          </cell>
          <cell r="AN191" t="str">
            <v>補</v>
          </cell>
          <cell r="AO191" t="str">
            <v>○</v>
          </cell>
          <cell r="AP191" t="str">
            <v>水１</v>
          </cell>
          <cell r="AQ191" t="str">
            <v>水２</v>
          </cell>
          <cell r="AR191" t="str">
            <v>水３</v>
          </cell>
          <cell r="AS191" t="str">
            <v>水４</v>
          </cell>
          <cell r="AT191" t="str">
            <v>道</v>
          </cell>
          <cell r="AU191" t="str">
            <v>補</v>
          </cell>
          <cell r="AV191" t="str">
            <v>○</v>
          </cell>
          <cell r="AW191" t="str">
            <v>○</v>
          </cell>
          <cell r="AX191" t="str">
            <v>-</v>
          </cell>
        </row>
        <row r="192">
          <cell r="B192">
            <v>44840</v>
          </cell>
          <cell r="C192" t="str">
            <v>木</v>
          </cell>
          <cell r="D192" t="str">
            <v>A</v>
          </cell>
          <cell r="E192" t="str">
            <v>打合せ8:10</v>
          </cell>
          <cell r="X192" t="str">
            <v>鎌田，山田（幸）</v>
          </cell>
          <cell r="Y192" t="str">
            <v>藤田先生来校</v>
          </cell>
          <cell r="AA192" t="str">
            <v>○</v>
          </cell>
          <cell r="AB192" t="str">
            <v>木１</v>
          </cell>
          <cell r="AC192" t="str">
            <v>木２</v>
          </cell>
          <cell r="AD192" t="str">
            <v>木３</v>
          </cell>
          <cell r="AE192" t="str">
            <v>木４</v>
          </cell>
          <cell r="AF192" t="str">
            <v>木５</v>
          </cell>
          <cell r="AG192" t="str">
            <v>木６</v>
          </cell>
          <cell r="AH192" t="str">
            <v>○</v>
          </cell>
          <cell r="AI192" t="str">
            <v>木１</v>
          </cell>
          <cell r="AJ192" t="str">
            <v>木２</v>
          </cell>
          <cell r="AK192" t="str">
            <v>木３</v>
          </cell>
          <cell r="AL192" t="str">
            <v>木４</v>
          </cell>
          <cell r="AM192" t="str">
            <v>木５</v>
          </cell>
          <cell r="AN192" t="str">
            <v>木６</v>
          </cell>
          <cell r="AO192" t="str">
            <v>○</v>
          </cell>
          <cell r="AP192" t="str">
            <v>木１</v>
          </cell>
          <cell r="AQ192" t="str">
            <v>木２</v>
          </cell>
          <cell r="AR192" t="str">
            <v>木３</v>
          </cell>
          <cell r="AS192" t="str">
            <v>木４</v>
          </cell>
          <cell r="AT192" t="str">
            <v>木５</v>
          </cell>
          <cell r="AU192" t="str">
            <v>木６</v>
          </cell>
          <cell r="AV192" t="str">
            <v>○</v>
          </cell>
          <cell r="AW192" t="str">
            <v>○</v>
          </cell>
          <cell r="AX192" t="str">
            <v>-</v>
          </cell>
        </row>
        <row r="193">
          <cell r="B193">
            <v>44841</v>
          </cell>
          <cell r="C193" t="str">
            <v>金</v>
          </cell>
          <cell r="D193" t="str">
            <v>B</v>
          </cell>
          <cell r="E193" t="str">
            <v>1学期終業式（5校時）</v>
          </cell>
          <cell r="F193" t="str">
            <v>賞状伝達</v>
          </cell>
          <cell r="G193" t="str">
            <v>領域部会⑥</v>
          </cell>
          <cell r="X193" t="str">
            <v>鎌田，山田（幸）</v>
          </cell>
          <cell r="AA193" t="str">
            <v>○</v>
          </cell>
          <cell r="AB193" t="str">
            <v>金１</v>
          </cell>
          <cell r="AC193" t="str">
            <v>金２</v>
          </cell>
          <cell r="AD193" t="str">
            <v>金５</v>
          </cell>
          <cell r="AE193" t="str">
            <v>金６</v>
          </cell>
          <cell r="AF193" t="str">
            <v>行</v>
          </cell>
          <cell r="AG193" t="str">
            <v>学</v>
          </cell>
          <cell r="AH193" t="str">
            <v>○</v>
          </cell>
          <cell r="AI193" t="str">
            <v>金１</v>
          </cell>
          <cell r="AJ193" t="str">
            <v>金２</v>
          </cell>
          <cell r="AK193" t="str">
            <v>金５</v>
          </cell>
          <cell r="AL193" t="str">
            <v>金６</v>
          </cell>
          <cell r="AM193" t="str">
            <v>行</v>
          </cell>
          <cell r="AN193" t="str">
            <v>学</v>
          </cell>
          <cell r="AO193" t="str">
            <v>○</v>
          </cell>
          <cell r="AP193" t="str">
            <v>金１</v>
          </cell>
          <cell r="AQ193" t="str">
            <v>金２</v>
          </cell>
          <cell r="AR193" t="str">
            <v>金５</v>
          </cell>
          <cell r="AS193" t="str">
            <v>金６</v>
          </cell>
          <cell r="AT193" t="str">
            <v>行</v>
          </cell>
          <cell r="AU193" t="str">
            <v>学</v>
          </cell>
          <cell r="AV193" t="str">
            <v>×</v>
          </cell>
          <cell r="AW193" t="str">
            <v>×</v>
          </cell>
          <cell r="AX193" t="str">
            <v>-</v>
          </cell>
        </row>
        <row r="194">
          <cell r="B194">
            <v>44842</v>
          </cell>
          <cell r="C194" t="str">
            <v>土</v>
          </cell>
          <cell r="X194" t="str">
            <v>鎌田，山田（幸）</v>
          </cell>
        </row>
        <row r="195">
          <cell r="B195">
            <v>44843</v>
          </cell>
          <cell r="C195" t="str">
            <v>日</v>
          </cell>
          <cell r="X195" t="str">
            <v>鎌田，山田（幸）</v>
          </cell>
        </row>
        <row r="196">
          <cell r="B196">
            <v>44844</v>
          </cell>
          <cell r="C196" t="str">
            <v>月</v>
          </cell>
          <cell r="E196" t="str">
            <v>スポーツの日</v>
          </cell>
          <cell r="X196" t="str">
            <v>鎌田，山田（幸）</v>
          </cell>
        </row>
        <row r="197">
          <cell r="B197">
            <v>44845</v>
          </cell>
          <cell r="C197" t="str">
            <v>火</v>
          </cell>
          <cell r="E197" t="str">
            <v>秋季休業日</v>
          </cell>
          <cell r="X197" t="str">
            <v>鎌田，山田（幸）</v>
          </cell>
        </row>
        <row r="198">
          <cell r="B198">
            <v>44846</v>
          </cell>
          <cell r="C198" t="str">
            <v>水</v>
          </cell>
          <cell r="D198" t="str">
            <v>A</v>
          </cell>
          <cell r="E198" t="str">
            <v>2学期始業式・運動会集会（1校時）</v>
          </cell>
          <cell r="F198" t="str">
            <v>主任者会（3校時）</v>
          </cell>
          <cell r="G198" t="str">
            <v>英語能力測定テスト（～14日）</v>
          </cell>
          <cell r="X198" t="str">
            <v>鎌田，山田（幸）</v>
          </cell>
          <cell r="AA198" t="str">
            <v>○</v>
          </cell>
          <cell r="AB198" t="str">
            <v>行</v>
          </cell>
          <cell r="AC198" t="str">
            <v>水２</v>
          </cell>
          <cell r="AD198" t="str">
            <v>水３</v>
          </cell>
          <cell r="AE198" t="str">
            <v>水４</v>
          </cell>
          <cell r="AF198" t="str">
            <v>道</v>
          </cell>
          <cell r="AG198" t="str">
            <v>補</v>
          </cell>
          <cell r="AH198" t="str">
            <v>○</v>
          </cell>
          <cell r="AI198" t="str">
            <v>行</v>
          </cell>
          <cell r="AJ198" t="str">
            <v>水２</v>
          </cell>
          <cell r="AK198" t="str">
            <v>水３</v>
          </cell>
          <cell r="AL198" t="str">
            <v>水４</v>
          </cell>
          <cell r="AM198" t="str">
            <v>道</v>
          </cell>
          <cell r="AN198" t="str">
            <v>補</v>
          </cell>
          <cell r="AO198" t="str">
            <v>○</v>
          </cell>
          <cell r="AP198" t="str">
            <v>行</v>
          </cell>
          <cell r="AQ198" t="str">
            <v>水２</v>
          </cell>
          <cell r="AR198" t="str">
            <v>水３</v>
          </cell>
          <cell r="AS198" t="str">
            <v>水４</v>
          </cell>
          <cell r="AT198" t="str">
            <v>道</v>
          </cell>
          <cell r="AU198" t="str">
            <v>補</v>
          </cell>
          <cell r="AV198" t="str">
            <v>○</v>
          </cell>
          <cell r="AW198" t="str">
            <v>○</v>
          </cell>
          <cell r="AX198" t="str">
            <v>-</v>
          </cell>
        </row>
        <row r="199">
          <cell r="B199">
            <v>44847</v>
          </cell>
          <cell r="C199" t="str">
            <v>木</v>
          </cell>
          <cell r="D199" t="str">
            <v>A</v>
          </cell>
          <cell r="E199" t="str">
            <v>打合せ8:10</v>
          </cell>
          <cell r="K199" t="str">
            <v>深瀬：自立活動研修会総セ</v>
          </cell>
          <cell r="X199" t="str">
            <v>鎌田，山田（幸）</v>
          </cell>
          <cell r="Y199" t="str">
            <v>藤田先生来校</v>
          </cell>
          <cell r="AA199" t="str">
            <v>○</v>
          </cell>
          <cell r="AB199" t="str">
            <v>木１</v>
          </cell>
          <cell r="AC199" t="str">
            <v>木２</v>
          </cell>
          <cell r="AD199" t="str">
            <v>木３</v>
          </cell>
          <cell r="AE199" t="str">
            <v>木４</v>
          </cell>
          <cell r="AF199" t="str">
            <v>木５</v>
          </cell>
          <cell r="AG199" t="str">
            <v>補</v>
          </cell>
          <cell r="AH199" t="str">
            <v>○</v>
          </cell>
          <cell r="AI199" t="str">
            <v>木１</v>
          </cell>
          <cell r="AJ199" t="str">
            <v>木２</v>
          </cell>
          <cell r="AK199" t="str">
            <v>木３</v>
          </cell>
          <cell r="AL199" t="str">
            <v>木４</v>
          </cell>
          <cell r="AM199" t="str">
            <v>木５</v>
          </cell>
          <cell r="AN199" t="str">
            <v>補</v>
          </cell>
          <cell r="AO199" t="str">
            <v>○</v>
          </cell>
          <cell r="AP199" t="str">
            <v>木１</v>
          </cell>
          <cell r="AQ199" t="str">
            <v>木２</v>
          </cell>
          <cell r="AR199" t="str">
            <v>木３</v>
          </cell>
          <cell r="AS199" t="str">
            <v>木４</v>
          </cell>
          <cell r="AT199" t="str">
            <v>木５</v>
          </cell>
          <cell r="AU199" t="str">
            <v>補</v>
          </cell>
          <cell r="AV199" t="str">
            <v>○</v>
          </cell>
          <cell r="AW199" t="str">
            <v>○</v>
          </cell>
          <cell r="AX199" t="str">
            <v>-</v>
          </cell>
        </row>
        <row r="200">
          <cell r="B200">
            <v>44848</v>
          </cell>
          <cell r="C200" t="str">
            <v>金</v>
          </cell>
          <cell r="D200" t="str">
            <v>A</v>
          </cell>
          <cell r="J200" t="str">
            <v>総（運動会1）</v>
          </cell>
          <cell r="K200" t="str">
            <v>（）：管内生徒指導担当者会（合庁）</v>
          </cell>
          <cell r="X200" t="str">
            <v>鎌田，山田（幸）</v>
          </cell>
          <cell r="AA200" t="str">
            <v>○</v>
          </cell>
          <cell r="AB200" t="str">
            <v>金１</v>
          </cell>
          <cell r="AC200" t="str">
            <v>金２</v>
          </cell>
          <cell r="AD200" t="str">
            <v>金３</v>
          </cell>
          <cell r="AE200" t="str">
            <v>金４</v>
          </cell>
          <cell r="AF200" t="str">
            <v>金５</v>
          </cell>
          <cell r="AG200" t="str">
            <v>総</v>
          </cell>
          <cell r="AH200" t="str">
            <v>○</v>
          </cell>
          <cell r="AI200" t="str">
            <v>金１</v>
          </cell>
          <cell r="AJ200" t="str">
            <v>金２</v>
          </cell>
          <cell r="AK200" t="str">
            <v>金３</v>
          </cell>
          <cell r="AL200" t="str">
            <v>金４</v>
          </cell>
          <cell r="AM200" t="str">
            <v>金５</v>
          </cell>
          <cell r="AN200" t="str">
            <v>総</v>
          </cell>
          <cell r="AO200" t="str">
            <v>○</v>
          </cell>
          <cell r="AP200" t="str">
            <v>金１</v>
          </cell>
          <cell r="AQ200" t="str">
            <v>金２</v>
          </cell>
          <cell r="AR200" t="str">
            <v>金３</v>
          </cell>
          <cell r="AS200" t="str">
            <v>金４</v>
          </cell>
          <cell r="AT200" t="str">
            <v>金５</v>
          </cell>
          <cell r="AU200" t="str">
            <v>総</v>
          </cell>
          <cell r="AV200" t="str">
            <v>○</v>
          </cell>
          <cell r="AW200" t="str">
            <v>○</v>
          </cell>
          <cell r="AX200" t="str">
            <v>-</v>
          </cell>
        </row>
        <row r="201">
          <cell r="B201">
            <v>44849</v>
          </cell>
          <cell r="C201" t="str">
            <v>土</v>
          </cell>
          <cell r="X201" t="str">
            <v>鎌田，山田（幸）</v>
          </cell>
        </row>
        <row r="202">
          <cell r="B202">
            <v>44850</v>
          </cell>
          <cell r="C202" t="str">
            <v>日</v>
          </cell>
          <cell r="X202" t="str">
            <v>鎌田，山田（幸）</v>
          </cell>
        </row>
        <row r="203">
          <cell r="B203">
            <v>44851</v>
          </cell>
          <cell r="C203" t="str">
            <v>月</v>
          </cell>
          <cell r="D203" t="str">
            <v>A</v>
          </cell>
          <cell r="E203" t="str">
            <v>運動会打合せ8:10</v>
          </cell>
          <cell r="F203" t="str">
            <v>英検ＩＢＡ</v>
          </cell>
          <cell r="J203" t="str">
            <v>総（運動会2）</v>
          </cell>
          <cell r="X203" t="str">
            <v>鎌田，山田（幸）</v>
          </cell>
          <cell r="AA203" t="str">
            <v>○</v>
          </cell>
          <cell r="AB203" t="str">
            <v>月１</v>
          </cell>
          <cell r="AC203" t="str">
            <v>月２</v>
          </cell>
          <cell r="AD203" t="str">
            <v>月３</v>
          </cell>
          <cell r="AE203" t="str">
            <v>月４</v>
          </cell>
          <cell r="AF203" t="str">
            <v>学</v>
          </cell>
          <cell r="AG203" t="str">
            <v>総</v>
          </cell>
          <cell r="AH203" t="str">
            <v>○</v>
          </cell>
          <cell r="AI203" t="str">
            <v>月１</v>
          </cell>
          <cell r="AJ203" t="str">
            <v>月２</v>
          </cell>
          <cell r="AK203" t="str">
            <v>月３</v>
          </cell>
          <cell r="AL203" t="str">
            <v>月４</v>
          </cell>
          <cell r="AM203" t="str">
            <v>学</v>
          </cell>
          <cell r="AN203" t="str">
            <v>総</v>
          </cell>
          <cell r="AO203" t="str">
            <v>○</v>
          </cell>
          <cell r="AP203" t="str">
            <v>月１</v>
          </cell>
          <cell r="AQ203" t="str">
            <v>月２</v>
          </cell>
          <cell r="AR203" t="str">
            <v>月３</v>
          </cell>
          <cell r="AS203" t="str">
            <v>月４</v>
          </cell>
          <cell r="AT203" t="str">
            <v>学</v>
          </cell>
          <cell r="AU203" t="str">
            <v>総</v>
          </cell>
          <cell r="AV203" t="str">
            <v>○</v>
          </cell>
          <cell r="AW203" t="str">
            <v>○</v>
          </cell>
          <cell r="AX203" t="str">
            <v>-</v>
          </cell>
        </row>
        <row r="204">
          <cell r="B204">
            <v>44852</v>
          </cell>
          <cell r="C204" t="str">
            <v>火</v>
          </cell>
          <cell r="D204" t="str">
            <v>A</v>
          </cell>
          <cell r="E204" t="str">
            <v>運動会打合せ8:10</v>
          </cell>
          <cell r="J204" t="str">
            <v>総（運動会~4）</v>
          </cell>
          <cell r="K204" t="str">
            <v>（）：管内教頭会議（合庁）</v>
          </cell>
          <cell r="L204" t="str">
            <v>校長，高梨：事務指導9:15庁舎</v>
          </cell>
          <cell r="X204" t="str">
            <v>鎌田，山田（幸）</v>
          </cell>
          <cell r="Y204" t="str">
            <v>北村先生来校</v>
          </cell>
          <cell r="AA204" t="str">
            <v>○</v>
          </cell>
          <cell r="AB204" t="str">
            <v>火１</v>
          </cell>
          <cell r="AC204" t="str">
            <v>火２</v>
          </cell>
          <cell r="AD204" t="str">
            <v>体</v>
          </cell>
          <cell r="AE204" t="str">
            <v>体</v>
          </cell>
          <cell r="AF204" t="str">
            <v>総</v>
          </cell>
          <cell r="AG204" t="str">
            <v>総</v>
          </cell>
          <cell r="AH204" t="str">
            <v>○</v>
          </cell>
          <cell r="AI204" t="str">
            <v>火１</v>
          </cell>
          <cell r="AJ204" t="str">
            <v>火２</v>
          </cell>
          <cell r="AK204" t="str">
            <v>体</v>
          </cell>
          <cell r="AL204" t="str">
            <v>体</v>
          </cell>
          <cell r="AM204" t="str">
            <v>総</v>
          </cell>
          <cell r="AN204" t="str">
            <v>総</v>
          </cell>
          <cell r="AO204" t="str">
            <v>○</v>
          </cell>
          <cell r="AP204" t="str">
            <v>火１</v>
          </cell>
          <cell r="AQ204" t="str">
            <v>火２</v>
          </cell>
          <cell r="AR204" t="str">
            <v>体</v>
          </cell>
          <cell r="AS204" t="str">
            <v>体</v>
          </cell>
          <cell r="AT204" t="str">
            <v>総</v>
          </cell>
          <cell r="AU204" t="str">
            <v>総</v>
          </cell>
          <cell r="AV204" t="str">
            <v>○</v>
          </cell>
          <cell r="AW204" t="str">
            <v>○</v>
          </cell>
          <cell r="AX204" t="str">
            <v>-</v>
          </cell>
        </row>
        <row r="205">
          <cell r="B205">
            <v>44853</v>
          </cell>
          <cell r="C205" t="str">
            <v>水</v>
          </cell>
          <cell r="D205" t="str">
            <v>A</v>
          </cell>
          <cell r="E205" t="str">
            <v>主任者会（２校時）</v>
          </cell>
          <cell r="F205" t="str">
            <v>運動会打合せ8:10</v>
          </cell>
          <cell r="J205" t="str">
            <v>総（運動会~6）</v>
          </cell>
          <cell r="K205" t="str">
            <v>深瀬：防災主任研修会（地域別）</v>
          </cell>
          <cell r="X205" t="str">
            <v>鎌田，山田（幸）</v>
          </cell>
          <cell r="AA205" t="str">
            <v>○</v>
          </cell>
          <cell r="AB205" t="str">
            <v>水１</v>
          </cell>
          <cell r="AC205" t="str">
            <v>道</v>
          </cell>
          <cell r="AD205" t="str">
            <v>体</v>
          </cell>
          <cell r="AE205" t="str">
            <v>体</v>
          </cell>
          <cell r="AF205" t="str">
            <v>総</v>
          </cell>
          <cell r="AG205" t="str">
            <v>総</v>
          </cell>
          <cell r="AH205" t="str">
            <v>○</v>
          </cell>
          <cell r="AI205" t="str">
            <v>水１</v>
          </cell>
          <cell r="AJ205" t="str">
            <v>道</v>
          </cell>
          <cell r="AK205" t="str">
            <v>体</v>
          </cell>
          <cell r="AL205" t="str">
            <v>体</v>
          </cell>
          <cell r="AM205" t="str">
            <v>総</v>
          </cell>
          <cell r="AN205" t="str">
            <v>総</v>
          </cell>
          <cell r="AO205" t="str">
            <v>○</v>
          </cell>
          <cell r="AP205" t="str">
            <v>水１</v>
          </cell>
          <cell r="AQ205" t="str">
            <v>道</v>
          </cell>
          <cell r="AR205" t="str">
            <v>体</v>
          </cell>
          <cell r="AS205" t="str">
            <v>体</v>
          </cell>
          <cell r="AT205" t="str">
            <v>総</v>
          </cell>
          <cell r="AU205" t="str">
            <v>総</v>
          </cell>
          <cell r="AV205" t="str">
            <v>○</v>
          </cell>
          <cell r="AW205" t="str">
            <v>○</v>
          </cell>
          <cell r="AX205" t="str">
            <v>-</v>
          </cell>
        </row>
        <row r="206">
          <cell r="B206">
            <v>44854</v>
          </cell>
          <cell r="C206" t="str">
            <v>木</v>
          </cell>
          <cell r="D206" t="str">
            <v>A</v>
          </cell>
          <cell r="E206" t="str">
            <v>運動会打合せ8:10</v>
          </cell>
          <cell r="F206" t="str">
            <v>運動会打合せ8:10</v>
          </cell>
          <cell r="G206" t="str">
            <v>運動会総練習</v>
          </cell>
          <cell r="J206" t="str">
            <v>総（運動会~8）</v>
          </cell>
          <cell r="K206" t="str">
            <v>鈴木一：英語科研修会総セ</v>
          </cell>
          <cell r="X206" t="str">
            <v>鎌田，山田（幸）</v>
          </cell>
          <cell r="Y206" t="str">
            <v>藤田先生来校</v>
          </cell>
          <cell r="AA206" t="str">
            <v>○</v>
          </cell>
          <cell r="AB206" t="str">
            <v>体</v>
          </cell>
          <cell r="AC206" t="str">
            <v>体</v>
          </cell>
          <cell r="AD206" t="str">
            <v>体</v>
          </cell>
          <cell r="AE206" t="str">
            <v>体</v>
          </cell>
          <cell r="AF206" t="str">
            <v>総</v>
          </cell>
          <cell r="AG206" t="str">
            <v>総</v>
          </cell>
          <cell r="AH206" t="str">
            <v>○</v>
          </cell>
          <cell r="AI206" t="str">
            <v>体</v>
          </cell>
          <cell r="AJ206" t="str">
            <v>体</v>
          </cell>
          <cell r="AK206" t="str">
            <v>体</v>
          </cell>
          <cell r="AL206" t="str">
            <v>体</v>
          </cell>
          <cell r="AM206" t="str">
            <v>総</v>
          </cell>
          <cell r="AN206" t="str">
            <v>総</v>
          </cell>
          <cell r="AO206" t="str">
            <v>○</v>
          </cell>
          <cell r="AP206" t="str">
            <v>体</v>
          </cell>
          <cell r="AQ206" t="str">
            <v>体</v>
          </cell>
          <cell r="AR206" t="str">
            <v>体</v>
          </cell>
          <cell r="AS206" t="str">
            <v>体</v>
          </cell>
          <cell r="AT206" t="str">
            <v>総</v>
          </cell>
          <cell r="AU206" t="str">
            <v>総</v>
          </cell>
          <cell r="AV206" t="str">
            <v>○</v>
          </cell>
          <cell r="AW206" t="str">
            <v>○</v>
          </cell>
          <cell r="AX206" t="str">
            <v>-</v>
          </cell>
        </row>
        <row r="207">
          <cell r="B207">
            <v>44855</v>
          </cell>
          <cell r="C207" t="str">
            <v>金</v>
          </cell>
          <cell r="D207" t="str">
            <v>B</v>
          </cell>
          <cell r="E207" t="str">
            <v>運動会会場準備（56校時）</v>
          </cell>
          <cell r="F207" t="str">
            <v>運動会打合せ8:10</v>
          </cell>
          <cell r="G207" t="str">
            <v>郡音楽祭（中埣小）</v>
          </cell>
          <cell r="J207" t="str">
            <v>総（運動会~10）</v>
          </cell>
          <cell r="X207" t="str">
            <v>鎌田，山田（幸）</v>
          </cell>
          <cell r="AA207" t="str">
            <v>○</v>
          </cell>
          <cell r="AB207" t="str">
            <v>体</v>
          </cell>
          <cell r="AC207" t="str">
            <v>体</v>
          </cell>
          <cell r="AD207" t="str">
            <v>総</v>
          </cell>
          <cell r="AE207" t="str">
            <v>総</v>
          </cell>
          <cell r="AF207" t="str">
            <v>行</v>
          </cell>
          <cell r="AG207" t="str">
            <v>行</v>
          </cell>
          <cell r="AH207" t="str">
            <v>○</v>
          </cell>
          <cell r="AI207" t="str">
            <v>体</v>
          </cell>
          <cell r="AJ207" t="str">
            <v>体</v>
          </cell>
          <cell r="AK207" t="str">
            <v>総</v>
          </cell>
          <cell r="AL207" t="str">
            <v>総</v>
          </cell>
          <cell r="AM207" t="str">
            <v>行</v>
          </cell>
          <cell r="AN207" t="str">
            <v>行</v>
          </cell>
          <cell r="AO207" t="str">
            <v>○</v>
          </cell>
          <cell r="AP207" t="str">
            <v>体</v>
          </cell>
          <cell r="AQ207" t="str">
            <v>体</v>
          </cell>
          <cell r="AR207" t="str">
            <v>総</v>
          </cell>
          <cell r="AS207" t="str">
            <v>総</v>
          </cell>
          <cell r="AT207" t="str">
            <v>行</v>
          </cell>
          <cell r="AU207" t="str">
            <v>行</v>
          </cell>
          <cell r="AV207" t="str">
            <v>×</v>
          </cell>
          <cell r="AW207" t="str">
            <v>×</v>
          </cell>
          <cell r="AX207" t="str">
            <v>-</v>
          </cell>
        </row>
        <row r="208">
          <cell r="B208">
            <v>44856</v>
          </cell>
          <cell r="C208" t="str">
            <v>土</v>
          </cell>
          <cell r="D208" t="str">
            <v>特</v>
          </cell>
          <cell r="E208" t="str">
            <v>飲酒運転根絶運動の日</v>
          </cell>
          <cell r="F208" t="str">
            <v>運動会</v>
          </cell>
          <cell r="X208" t="str">
            <v>鎌田，山田（幸）</v>
          </cell>
          <cell r="AA208" t="str">
            <v>－</v>
          </cell>
          <cell r="AB208" t="str">
            <v>行</v>
          </cell>
          <cell r="AC208" t="str">
            <v>行</v>
          </cell>
          <cell r="AD208" t="str">
            <v>行</v>
          </cell>
          <cell r="AE208" t="str">
            <v>行</v>
          </cell>
          <cell r="AF208" t="str">
            <v>欠</v>
          </cell>
          <cell r="AG208" t="str">
            <v>欠</v>
          </cell>
          <cell r="AH208" t="str">
            <v>－</v>
          </cell>
          <cell r="AI208" t="str">
            <v>行</v>
          </cell>
          <cell r="AJ208" t="str">
            <v>行</v>
          </cell>
          <cell r="AK208" t="str">
            <v>行</v>
          </cell>
          <cell r="AL208" t="str">
            <v>行</v>
          </cell>
          <cell r="AM208" t="str">
            <v>欠</v>
          </cell>
          <cell r="AN208" t="str">
            <v>欠</v>
          </cell>
          <cell r="AO208" t="str">
            <v>－</v>
          </cell>
          <cell r="AP208" t="str">
            <v>行</v>
          </cell>
          <cell r="AQ208" t="str">
            <v>行</v>
          </cell>
          <cell r="AR208" t="str">
            <v>行</v>
          </cell>
          <cell r="AS208" t="str">
            <v>行</v>
          </cell>
          <cell r="AT208" t="str">
            <v>欠</v>
          </cell>
          <cell r="AU208" t="str">
            <v>欠</v>
          </cell>
          <cell r="AV208" t="str">
            <v>×</v>
          </cell>
          <cell r="AW208" t="str">
            <v>×</v>
          </cell>
          <cell r="AX208" t="str">
            <v>-</v>
          </cell>
        </row>
        <row r="209">
          <cell r="B209">
            <v>44857</v>
          </cell>
          <cell r="C209" t="str">
            <v>日</v>
          </cell>
          <cell r="X209" t="str">
            <v>鎌田，山田（幸）</v>
          </cell>
          <cell r="AV209" t="str">
            <v>-</v>
          </cell>
          <cell r="AW209" t="str">
            <v>-</v>
          </cell>
          <cell r="AX209" t="str">
            <v>-</v>
          </cell>
        </row>
        <row r="210">
          <cell r="B210">
            <v>44858</v>
          </cell>
          <cell r="C210" t="str">
            <v>月</v>
          </cell>
          <cell r="E210" t="str">
            <v>振替休業日（10月22日分）</v>
          </cell>
          <cell r="X210" t="str">
            <v>鎌田，山田（幸）</v>
          </cell>
        </row>
        <row r="211">
          <cell r="B211">
            <v>44859</v>
          </cell>
          <cell r="C211" t="str">
            <v>火</v>
          </cell>
          <cell r="D211" t="str">
            <v>A</v>
          </cell>
          <cell r="E211" t="str">
            <v>学活：運動会の振り返り</v>
          </cell>
          <cell r="X211" t="str">
            <v>鎌田，山田（幸）</v>
          </cell>
          <cell r="Y211" t="str">
            <v>北村先生来校</v>
          </cell>
          <cell r="AA211" t="str">
            <v>○</v>
          </cell>
          <cell r="AB211" t="str">
            <v>火１</v>
          </cell>
          <cell r="AC211" t="str">
            <v>火２</v>
          </cell>
          <cell r="AD211" t="str">
            <v>火３</v>
          </cell>
          <cell r="AE211" t="str">
            <v>火４</v>
          </cell>
          <cell r="AF211" t="str">
            <v>火５</v>
          </cell>
          <cell r="AG211" t="str">
            <v>学</v>
          </cell>
          <cell r="AH211" t="str">
            <v>○</v>
          </cell>
          <cell r="AI211" t="str">
            <v>火１</v>
          </cell>
          <cell r="AJ211" t="str">
            <v>火２</v>
          </cell>
          <cell r="AK211" t="str">
            <v>火３</v>
          </cell>
          <cell r="AL211" t="str">
            <v>火４</v>
          </cell>
          <cell r="AM211" t="str">
            <v>火５</v>
          </cell>
          <cell r="AN211" t="str">
            <v>学</v>
          </cell>
          <cell r="AO211" t="str">
            <v>○</v>
          </cell>
          <cell r="AP211" t="str">
            <v>火１</v>
          </cell>
          <cell r="AQ211" t="str">
            <v>火２</v>
          </cell>
          <cell r="AR211" t="str">
            <v>火３</v>
          </cell>
          <cell r="AS211" t="str">
            <v>火４</v>
          </cell>
          <cell r="AT211" t="str">
            <v>火５</v>
          </cell>
          <cell r="AU211" t="str">
            <v>学</v>
          </cell>
          <cell r="AV211" t="str">
            <v>○</v>
          </cell>
          <cell r="AW211" t="str">
            <v>○</v>
          </cell>
          <cell r="AX211" t="str">
            <v>-</v>
          </cell>
        </row>
        <row r="212">
          <cell r="B212">
            <v>44860</v>
          </cell>
          <cell r="C212" t="str">
            <v>水</v>
          </cell>
          <cell r="D212" t="str">
            <v>A</v>
          </cell>
          <cell r="E212" t="str">
            <v>主任者会（6校時）</v>
          </cell>
          <cell r="F212" t="str">
            <v>実力テスト（全学年）</v>
          </cell>
          <cell r="X212" t="str">
            <v>鎌田，山田（幸）</v>
          </cell>
          <cell r="AA212" t="str">
            <v>○</v>
          </cell>
          <cell r="AB212" t="str">
            <v>国テ</v>
          </cell>
          <cell r="AC212" t="str">
            <v>数テ</v>
          </cell>
          <cell r="AD212" t="str">
            <v>社テ</v>
          </cell>
          <cell r="AE212" t="str">
            <v>英テ</v>
          </cell>
          <cell r="AF212" t="str">
            <v>理テ</v>
          </cell>
          <cell r="AG212" t="str">
            <v>道</v>
          </cell>
          <cell r="AH212" t="str">
            <v>○</v>
          </cell>
          <cell r="AI212" t="str">
            <v>国テ</v>
          </cell>
          <cell r="AJ212" t="str">
            <v>数テ</v>
          </cell>
          <cell r="AK212" t="str">
            <v>社テ</v>
          </cell>
          <cell r="AL212" t="str">
            <v>英テ</v>
          </cell>
          <cell r="AM212" t="str">
            <v>理テ</v>
          </cell>
          <cell r="AN212" t="str">
            <v>道</v>
          </cell>
          <cell r="AO212" t="str">
            <v>○</v>
          </cell>
          <cell r="AP212" t="str">
            <v>国テ</v>
          </cell>
          <cell r="AQ212" t="str">
            <v>数テ</v>
          </cell>
          <cell r="AR212" t="str">
            <v>社テ</v>
          </cell>
          <cell r="AS212" t="str">
            <v>英テ</v>
          </cell>
          <cell r="AT212" t="str">
            <v>理テ</v>
          </cell>
          <cell r="AU212" t="str">
            <v>道</v>
          </cell>
          <cell r="AV212" t="str">
            <v>○</v>
          </cell>
          <cell r="AW212" t="str">
            <v>○</v>
          </cell>
          <cell r="AX212" t="str">
            <v>-</v>
          </cell>
        </row>
        <row r="213">
          <cell r="B213">
            <v>44861</v>
          </cell>
          <cell r="C213" t="str">
            <v>木</v>
          </cell>
          <cell r="D213" t="str">
            <v>A</v>
          </cell>
          <cell r="X213" t="str">
            <v>鎌田，山田（幸）</v>
          </cell>
          <cell r="AA213" t="str">
            <v>○</v>
          </cell>
          <cell r="AB213" t="str">
            <v>木１</v>
          </cell>
          <cell r="AC213" t="str">
            <v>木２</v>
          </cell>
          <cell r="AD213" t="str">
            <v>木３</v>
          </cell>
          <cell r="AE213" t="str">
            <v>木４</v>
          </cell>
          <cell r="AF213" t="str">
            <v>木５</v>
          </cell>
          <cell r="AG213" t="str">
            <v>補</v>
          </cell>
          <cell r="AH213" t="str">
            <v>○</v>
          </cell>
          <cell r="AI213" t="str">
            <v>木１</v>
          </cell>
          <cell r="AJ213" t="str">
            <v>木２</v>
          </cell>
          <cell r="AK213" t="str">
            <v>木３</v>
          </cell>
          <cell r="AL213" t="str">
            <v>木４</v>
          </cell>
          <cell r="AM213" t="str">
            <v>木５</v>
          </cell>
          <cell r="AN213" t="str">
            <v>補</v>
          </cell>
          <cell r="AO213" t="str">
            <v>○</v>
          </cell>
          <cell r="AP213" t="str">
            <v>木１</v>
          </cell>
          <cell r="AQ213" t="str">
            <v>木２</v>
          </cell>
          <cell r="AR213" t="str">
            <v>木３</v>
          </cell>
          <cell r="AS213" t="str">
            <v>木４</v>
          </cell>
          <cell r="AT213" t="str">
            <v>木５</v>
          </cell>
          <cell r="AU213" t="str">
            <v>補</v>
          </cell>
          <cell r="AV213" t="str">
            <v>○</v>
          </cell>
          <cell r="AW213" t="str">
            <v>○</v>
          </cell>
          <cell r="AX213" t="str">
            <v>-</v>
          </cell>
        </row>
        <row r="214">
          <cell r="B214">
            <v>44862</v>
          </cell>
          <cell r="C214" t="str">
            <v>金</v>
          </cell>
          <cell r="D214" t="str">
            <v>B</v>
          </cell>
          <cell r="E214" t="str">
            <v>職員会議８</v>
          </cell>
          <cell r="X214" t="str">
            <v>鎌田，山田（幸）</v>
          </cell>
          <cell r="AA214" t="str">
            <v>○</v>
          </cell>
          <cell r="AB214" t="str">
            <v>金１</v>
          </cell>
          <cell r="AC214" t="str">
            <v>金２</v>
          </cell>
          <cell r="AD214" t="str">
            <v>金３</v>
          </cell>
          <cell r="AE214" t="str">
            <v>金４</v>
          </cell>
          <cell r="AF214" t="str">
            <v>金５</v>
          </cell>
          <cell r="AG214" t="str">
            <v>欠</v>
          </cell>
          <cell r="AH214" t="str">
            <v>○</v>
          </cell>
          <cell r="AI214" t="str">
            <v>金１</v>
          </cell>
          <cell r="AJ214" t="str">
            <v>金２</v>
          </cell>
          <cell r="AK214" t="str">
            <v>金３</v>
          </cell>
          <cell r="AL214" t="str">
            <v>金４</v>
          </cell>
          <cell r="AM214" t="str">
            <v>金５</v>
          </cell>
          <cell r="AN214" t="str">
            <v>欠</v>
          </cell>
          <cell r="AO214" t="str">
            <v>○</v>
          </cell>
          <cell r="AP214" t="str">
            <v>金１</v>
          </cell>
          <cell r="AQ214" t="str">
            <v>金２</v>
          </cell>
          <cell r="AR214" t="str">
            <v>金３</v>
          </cell>
          <cell r="AS214" t="str">
            <v>金４</v>
          </cell>
          <cell r="AT214" t="str">
            <v>金５</v>
          </cell>
          <cell r="AU214" t="str">
            <v>欠</v>
          </cell>
          <cell r="AV214" t="str">
            <v>✕</v>
          </cell>
          <cell r="AW214" t="str">
            <v>✕</v>
          </cell>
          <cell r="AX214" t="str">
            <v>-</v>
          </cell>
        </row>
        <row r="215">
          <cell r="B215">
            <v>44863</v>
          </cell>
          <cell r="C215" t="str">
            <v>土</v>
          </cell>
          <cell r="X215" t="str">
            <v>鎌田，山田（幸）</v>
          </cell>
        </row>
        <row r="216">
          <cell r="B216">
            <v>44864</v>
          </cell>
          <cell r="C216" t="str">
            <v>日</v>
          </cell>
          <cell r="X216" t="str">
            <v>鎌田，山田（幸）</v>
          </cell>
        </row>
        <row r="217">
          <cell r="B217">
            <v>44865</v>
          </cell>
          <cell r="C217" t="str">
            <v>月</v>
          </cell>
          <cell r="D217" t="str">
            <v>A</v>
          </cell>
          <cell r="E217" t="str">
            <v>3年進路説明会（6校時）</v>
          </cell>
          <cell r="K217" t="str">
            <v>高梨：文書送達</v>
          </cell>
          <cell r="V217" t="str">
            <v>山田（幸）</v>
          </cell>
          <cell r="X217" t="str">
            <v>鎌田，山田（幸）</v>
          </cell>
          <cell r="AA217" t="str">
            <v>○</v>
          </cell>
          <cell r="AB217" t="str">
            <v>月１</v>
          </cell>
          <cell r="AC217" t="str">
            <v>月２</v>
          </cell>
          <cell r="AD217" t="str">
            <v>月３</v>
          </cell>
          <cell r="AE217" t="str">
            <v>月４</v>
          </cell>
          <cell r="AF217" t="str">
            <v>補</v>
          </cell>
          <cell r="AG217" t="str">
            <v>学</v>
          </cell>
          <cell r="AH217" t="str">
            <v>○</v>
          </cell>
          <cell r="AI217" t="str">
            <v>月１</v>
          </cell>
          <cell r="AJ217" t="str">
            <v>月２</v>
          </cell>
          <cell r="AK217" t="str">
            <v>月３</v>
          </cell>
          <cell r="AL217" t="str">
            <v>月４</v>
          </cell>
          <cell r="AM217" t="str">
            <v>補</v>
          </cell>
          <cell r="AN217" t="str">
            <v>学</v>
          </cell>
          <cell r="AO217" t="str">
            <v>○</v>
          </cell>
          <cell r="AP217" t="str">
            <v>月１</v>
          </cell>
          <cell r="AQ217" t="str">
            <v>月２</v>
          </cell>
          <cell r="AR217" t="str">
            <v>月３</v>
          </cell>
          <cell r="AS217" t="str">
            <v>月４</v>
          </cell>
          <cell r="AT217" t="str">
            <v>補</v>
          </cell>
          <cell r="AU217" t="str">
            <v>学</v>
          </cell>
          <cell r="AV217" t="str">
            <v>○</v>
          </cell>
          <cell r="AW217" t="str">
            <v>○</v>
          </cell>
          <cell r="AX217" t="str">
            <v>-</v>
          </cell>
        </row>
        <row r="218">
          <cell r="B218">
            <v>44866</v>
          </cell>
          <cell r="C218" t="str">
            <v>火</v>
          </cell>
          <cell r="D218" t="str">
            <v>A</v>
          </cell>
          <cell r="E218" t="str">
            <v>朝会</v>
          </cell>
          <cell r="F218" t="str">
            <v>安全点検日</v>
          </cell>
          <cell r="K218" t="str">
            <v>大宮：初任研・事務所研（栗教セ）</v>
          </cell>
          <cell r="X218" t="str">
            <v>鎌田，山田（幸）</v>
          </cell>
          <cell r="Y218" t="str">
            <v>北村先生来校</v>
          </cell>
          <cell r="AA218" t="str">
            <v>○</v>
          </cell>
          <cell r="AB218" t="str">
            <v>火１</v>
          </cell>
          <cell r="AC218" t="str">
            <v>火２</v>
          </cell>
          <cell r="AD218" t="str">
            <v>火３</v>
          </cell>
          <cell r="AE218" t="str">
            <v>火４</v>
          </cell>
          <cell r="AF218" t="str">
            <v>火５</v>
          </cell>
          <cell r="AG218" t="str">
            <v>火６</v>
          </cell>
          <cell r="AH218" t="str">
            <v>○</v>
          </cell>
          <cell r="AI218" t="str">
            <v>火１</v>
          </cell>
          <cell r="AJ218" t="str">
            <v>火２</v>
          </cell>
          <cell r="AK218" t="str">
            <v>火３</v>
          </cell>
          <cell r="AL218" t="str">
            <v>火４</v>
          </cell>
          <cell r="AM218" t="str">
            <v>火５</v>
          </cell>
          <cell r="AN218" t="str">
            <v>火６</v>
          </cell>
          <cell r="AO218" t="str">
            <v>○</v>
          </cell>
          <cell r="AP218" t="str">
            <v>火１</v>
          </cell>
          <cell r="AQ218" t="str">
            <v>火２</v>
          </cell>
          <cell r="AR218" t="str">
            <v>火３</v>
          </cell>
          <cell r="AS218" t="str">
            <v>火４</v>
          </cell>
          <cell r="AT218" t="str">
            <v>火５</v>
          </cell>
          <cell r="AU218" t="str">
            <v>火６</v>
          </cell>
          <cell r="AV218" t="str">
            <v>○</v>
          </cell>
          <cell r="AW218" t="str">
            <v>○</v>
          </cell>
          <cell r="AX218" t="str">
            <v>-</v>
          </cell>
        </row>
        <row r="219">
          <cell r="B219">
            <v>44867</v>
          </cell>
          <cell r="C219" t="str">
            <v>水</v>
          </cell>
          <cell r="D219" t="str">
            <v>B</v>
          </cell>
          <cell r="E219" t="str">
            <v>主任者会（3校時）</v>
          </cell>
          <cell r="F219" t="str">
            <v>専門委員会・中央委員会</v>
          </cell>
          <cell r="X219" t="str">
            <v>鎌田，山田（幸）</v>
          </cell>
          <cell r="AA219" t="str">
            <v>○</v>
          </cell>
          <cell r="AB219" t="str">
            <v>水１</v>
          </cell>
          <cell r="AC219" t="str">
            <v>水２</v>
          </cell>
          <cell r="AD219" t="str">
            <v>水３</v>
          </cell>
          <cell r="AE219" t="str">
            <v>水４</v>
          </cell>
          <cell r="AF219" t="str">
            <v>道</v>
          </cell>
          <cell r="AG219" t="str">
            <v>欠</v>
          </cell>
          <cell r="AH219" t="str">
            <v>○</v>
          </cell>
          <cell r="AI219" t="str">
            <v>水１</v>
          </cell>
          <cell r="AJ219" t="str">
            <v>水２</v>
          </cell>
          <cell r="AK219" t="str">
            <v>水３</v>
          </cell>
          <cell r="AL219" t="str">
            <v>水４</v>
          </cell>
          <cell r="AM219" t="str">
            <v>道</v>
          </cell>
          <cell r="AN219" t="str">
            <v>欠</v>
          </cell>
          <cell r="AO219" t="str">
            <v>○</v>
          </cell>
          <cell r="AP219" t="str">
            <v>水１</v>
          </cell>
          <cell r="AQ219" t="str">
            <v>水２</v>
          </cell>
          <cell r="AR219" t="str">
            <v>水３</v>
          </cell>
          <cell r="AS219" t="str">
            <v>水４</v>
          </cell>
          <cell r="AT219" t="str">
            <v>道</v>
          </cell>
          <cell r="AU219" t="str">
            <v>欠</v>
          </cell>
          <cell r="AV219" t="str">
            <v>×</v>
          </cell>
          <cell r="AW219" t="str">
            <v>×</v>
          </cell>
          <cell r="AX219" t="str">
            <v>-</v>
          </cell>
        </row>
        <row r="220">
          <cell r="B220">
            <v>44868</v>
          </cell>
          <cell r="C220" t="str">
            <v>木</v>
          </cell>
          <cell r="E220" t="str">
            <v>文化の日</v>
          </cell>
          <cell r="X220" t="str">
            <v>鎌田，山田（幸）</v>
          </cell>
          <cell r="AV220" t="str">
            <v>-</v>
          </cell>
          <cell r="AW220" t="str">
            <v>-</v>
          </cell>
          <cell r="AX220" t="str">
            <v>-</v>
          </cell>
        </row>
        <row r="221">
          <cell r="B221">
            <v>44869</v>
          </cell>
          <cell r="C221" t="str">
            <v>金</v>
          </cell>
          <cell r="D221" t="str">
            <v>B</v>
          </cell>
          <cell r="E221" t="str">
            <v>北教研一斉研修日</v>
          </cell>
          <cell r="V221" t="str">
            <v>寺内</v>
          </cell>
          <cell r="X221" t="str">
            <v>鎌田，山田（幸）</v>
          </cell>
          <cell r="AA221" t="str">
            <v>✕</v>
          </cell>
          <cell r="AB221" t="str">
            <v>金１</v>
          </cell>
          <cell r="AC221" t="str">
            <v>金２</v>
          </cell>
          <cell r="AD221" t="str">
            <v>金３</v>
          </cell>
          <cell r="AE221" t="str">
            <v>欠</v>
          </cell>
          <cell r="AF221" t="str">
            <v>欠</v>
          </cell>
          <cell r="AG221" t="str">
            <v>欠</v>
          </cell>
          <cell r="AH221" t="str">
            <v>✕</v>
          </cell>
          <cell r="AI221" t="str">
            <v>金１</v>
          </cell>
          <cell r="AJ221" t="str">
            <v>金２</v>
          </cell>
          <cell r="AK221" t="str">
            <v>金３</v>
          </cell>
          <cell r="AL221" t="str">
            <v>欠</v>
          </cell>
          <cell r="AM221" t="str">
            <v>欠</v>
          </cell>
          <cell r="AN221" t="str">
            <v>欠</v>
          </cell>
          <cell r="AO221" t="str">
            <v>✕</v>
          </cell>
          <cell r="AP221" t="str">
            <v>金１</v>
          </cell>
          <cell r="AQ221" t="str">
            <v>金２</v>
          </cell>
          <cell r="AR221" t="str">
            <v>金３</v>
          </cell>
          <cell r="AS221" t="str">
            <v>欠</v>
          </cell>
          <cell r="AT221" t="str">
            <v>欠</v>
          </cell>
          <cell r="AU221" t="str">
            <v>欠</v>
          </cell>
          <cell r="AV221" t="str">
            <v>×</v>
          </cell>
          <cell r="AW221" t="str">
            <v>×</v>
          </cell>
          <cell r="AX221" t="str">
            <v>-</v>
          </cell>
        </row>
        <row r="222">
          <cell r="B222">
            <v>44870</v>
          </cell>
          <cell r="C222" t="str">
            <v>土</v>
          </cell>
          <cell r="X222" t="str">
            <v>鎌田，山田（幸）</v>
          </cell>
        </row>
        <row r="223">
          <cell r="B223">
            <v>44871</v>
          </cell>
          <cell r="C223" t="str">
            <v>日</v>
          </cell>
          <cell r="X223" t="str">
            <v>鎌田，山田（幸）</v>
          </cell>
        </row>
        <row r="224">
          <cell r="B224">
            <v>44872</v>
          </cell>
          <cell r="C224" t="str">
            <v>月</v>
          </cell>
          <cell r="D224" t="str">
            <v>B</v>
          </cell>
          <cell r="E224" t="str">
            <v>合同部活・領域部会⑦</v>
          </cell>
          <cell r="F224" t="str">
            <v>立会演説会（6校時）</v>
          </cell>
          <cell r="X224" t="str">
            <v>鎌田，山田（幸）</v>
          </cell>
          <cell r="AA224" t="str">
            <v>○</v>
          </cell>
          <cell r="AB224" t="str">
            <v>月１</v>
          </cell>
          <cell r="AC224" t="str">
            <v>月２</v>
          </cell>
          <cell r="AD224" t="str">
            <v>月３</v>
          </cell>
          <cell r="AE224" t="str">
            <v>月４</v>
          </cell>
          <cell r="AF224" t="str">
            <v>学</v>
          </cell>
          <cell r="AG224" t="str">
            <v>行</v>
          </cell>
          <cell r="AH224" t="str">
            <v>○</v>
          </cell>
          <cell r="AI224" t="str">
            <v>月１</v>
          </cell>
          <cell r="AJ224" t="str">
            <v>月２</v>
          </cell>
          <cell r="AK224" t="str">
            <v>月３</v>
          </cell>
          <cell r="AL224" t="str">
            <v>月４</v>
          </cell>
          <cell r="AM224" t="str">
            <v>学</v>
          </cell>
          <cell r="AN224" t="str">
            <v>行</v>
          </cell>
          <cell r="AO224" t="str">
            <v>○</v>
          </cell>
          <cell r="AP224" t="str">
            <v>月１</v>
          </cell>
          <cell r="AQ224" t="str">
            <v>月２</v>
          </cell>
          <cell r="AR224" t="str">
            <v>月３</v>
          </cell>
          <cell r="AS224" t="str">
            <v>月４</v>
          </cell>
          <cell r="AT224" t="str">
            <v>学</v>
          </cell>
          <cell r="AU224" t="str">
            <v>行</v>
          </cell>
          <cell r="AV224" t="str">
            <v>○</v>
          </cell>
          <cell r="AW224" t="str">
            <v>○</v>
          </cell>
          <cell r="AX224" t="str">
            <v>-</v>
          </cell>
        </row>
        <row r="225">
          <cell r="B225">
            <v>44873</v>
          </cell>
          <cell r="C225" t="str">
            <v>火</v>
          </cell>
          <cell r="D225" t="str">
            <v>A</v>
          </cell>
          <cell r="E225" t="str">
            <v>3年幼稚園実習</v>
          </cell>
          <cell r="K225" t="str">
            <v>大宮：初任研教科②（総セ）</v>
          </cell>
          <cell r="X225" t="str">
            <v>鎌田，山田（幸）</v>
          </cell>
          <cell r="Y225" t="str">
            <v>北村先生来校</v>
          </cell>
          <cell r="AA225" t="str">
            <v>○</v>
          </cell>
          <cell r="AB225" t="str">
            <v>火１</v>
          </cell>
          <cell r="AC225" t="str">
            <v>火２</v>
          </cell>
          <cell r="AD225" t="str">
            <v>火３</v>
          </cell>
          <cell r="AE225" t="str">
            <v>火４</v>
          </cell>
          <cell r="AF225" t="str">
            <v>火５</v>
          </cell>
          <cell r="AG225" t="str">
            <v>火６</v>
          </cell>
          <cell r="AH225" t="str">
            <v>○</v>
          </cell>
          <cell r="AI225" t="str">
            <v>火１</v>
          </cell>
          <cell r="AJ225" t="str">
            <v>火２</v>
          </cell>
          <cell r="AK225" t="str">
            <v>火３</v>
          </cell>
          <cell r="AL225" t="str">
            <v>火４</v>
          </cell>
          <cell r="AM225" t="str">
            <v>火５</v>
          </cell>
          <cell r="AN225" t="str">
            <v>火６</v>
          </cell>
          <cell r="AO225" t="str">
            <v>○</v>
          </cell>
          <cell r="AP225" t="str">
            <v>火１</v>
          </cell>
          <cell r="AQ225" t="str">
            <v>火２</v>
          </cell>
          <cell r="AR225" t="str">
            <v>火３</v>
          </cell>
          <cell r="AS225" t="str">
            <v>火４</v>
          </cell>
          <cell r="AT225" t="str">
            <v>火５</v>
          </cell>
          <cell r="AU225" t="str">
            <v>火６</v>
          </cell>
          <cell r="AV225" t="str">
            <v>○</v>
          </cell>
          <cell r="AW225" t="str">
            <v>○</v>
          </cell>
          <cell r="AX225" t="str">
            <v>-</v>
          </cell>
        </row>
        <row r="226">
          <cell r="B226">
            <v>44874</v>
          </cell>
          <cell r="C226" t="str">
            <v>水</v>
          </cell>
          <cell r="D226" t="str">
            <v>A</v>
          </cell>
          <cell r="E226" t="str">
            <v>教育相談（全学年）</v>
          </cell>
          <cell r="F226" t="str">
            <v>15:30下校</v>
          </cell>
          <cell r="X226" t="str">
            <v>鎌田，山田（幸）</v>
          </cell>
          <cell r="AA226" t="str">
            <v>○</v>
          </cell>
          <cell r="AB226" t="str">
            <v>水１</v>
          </cell>
          <cell r="AC226" t="str">
            <v>水２</v>
          </cell>
          <cell r="AD226" t="str">
            <v>道</v>
          </cell>
          <cell r="AE226" t="str">
            <v>水４</v>
          </cell>
          <cell r="AF226" t="str">
            <v>欠</v>
          </cell>
          <cell r="AG226" t="str">
            <v>欠</v>
          </cell>
          <cell r="AH226" t="str">
            <v>○</v>
          </cell>
          <cell r="AI226" t="str">
            <v>水１</v>
          </cell>
          <cell r="AJ226" t="str">
            <v>水２</v>
          </cell>
          <cell r="AK226" t="str">
            <v>道</v>
          </cell>
          <cell r="AL226" t="str">
            <v>水４</v>
          </cell>
          <cell r="AM226" t="str">
            <v>欠</v>
          </cell>
          <cell r="AN226" t="str">
            <v>欠</v>
          </cell>
          <cell r="AO226" t="str">
            <v>○</v>
          </cell>
          <cell r="AP226" t="str">
            <v>水１</v>
          </cell>
          <cell r="AQ226" t="str">
            <v>水２</v>
          </cell>
          <cell r="AR226" t="str">
            <v>道</v>
          </cell>
          <cell r="AS226" t="str">
            <v>水４</v>
          </cell>
          <cell r="AT226" t="str">
            <v>欠</v>
          </cell>
          <cell r="AU226" t="str">
            <v>欠</v>
          </cell>
          <cell r="AV226" t="str">
            <v>○</v>
          </cell>
          <cell r="AW226" t="str">
            <v>○</v>
          </cell>
          <cell r="AX226" t="str">
            <v>-</v>
          </cell>
        </row>
        <row r="227">
          <cell r="B227">
            <v>44875</v>
          </cell>
          <cell r="C227" t="str">
            <v>木</v>
          </cell>
          <cell r="D227" t="str">
            <v>A</v>
          </cell>
          <cell r="E227" t="str">
            <v>教育相談（全学年）</v>
          </cell>
          <cell r="F227" t="str">
            <v>15:30下校</v>
          </cell>
          <cell r="J227" t="str">
            <v>総（職1交1）</v>
          </cell>
          <cell r="K227" t="str">
            <v>（）：管内教務主任研（合庁）</v>
          </cell>
          <cell r="X227" t="str">
            <v>鎌田，山田（幸）</v>
          </cell>
          <cell r="Y227" t="str">
            <v>藤田先生来校</v>
          </cell>
          <cell r="AA227" t="str">
            <v>○</v>
          </cell>
          <cell r="AB227" t="str">
            <v>木１</v>
          </cell>
          <cell r="AC227" t="str">
            <v>木２</v>
          </cell>
          <cell r="AD227" t="str">
            <v>木３</v>
          </cell>
          <cell r="AE227" t="str">
            <v>木４</v>
          </cell>
          <cell r="AF227" t="str">
            <v>欠</v>
          </cell>
          <cell r="AG227" t="str">
            <v>欠</v>
          </cell>
          <cell r="AH227" t="str">
            <v>○</v>
          </cell>
          <cell r="AI227" t="str">
            <v>木１</v>
          </cell>
          <cell r="AJ227" t="str">
            <v>木２</v>
          </cell>
          <cell r="AK227" t="str">
            <v>木３</v>
          </cell>
          <cell r="AL227" t="str">
            <v>総</v>
          </cell>
          <cell r="AM227" t="str">
            <v>欠</v>
          </cell>
          <cell r="AN227" t="str">
            <v>欠</v>
          </cell>
          <cell r="AO227" t="str">
            <v>○</v>
          </cell>
          <cell r="AP227" t="str">
            <v>木１</v>
          </cell>
          <cell r="AQ227" t="str">
            <v>木２</v>
          </cell>
          <cell r="AR227" t="str">
            <v>木３</v>
          </cell>
          <cell r="AS227" t="str">
            <v>総</v>
          </cell>
          <cell r="AT227" t="str">
            <v>欠</v>
          </cell>
          <cell r="AU227" t="str">
            <v>欠</v>
          </cell>
          <cell r="AV227" t="str">
            <v>○</v>
          </cell>
          <cell r="AW227" t="str">
            <v>○</v>
          </cell>
          <cell r="AX227" t="str">
            <v>-</v>
          </cell>
        </row>
        <row r="228">
          <cell r="B228">
            <v>44876</v>
          </cell>
          <cell r="C228" t="str">
            <v>金</v>
          </cell>
          <cell r="D228" t="str">
            <v>A</v>
          </cell>
          <cell r="E228" t="str">
            <v>教育相談（全学年）</v>
          </cell>
          <cell r="F228" t="str">
            <v>15:30下校</v>
          </cell>
          <cell r="X228" t="str">
            <v>鎌田，山田（幸）</v>
          </cell>
          <cell r="AA228" t="str">
            <v>○</v>
          </cell>
          <cell r="AB228" t="str">
            <v>金１</v>
          </cell>
          <cell r="AC228" t="str">
            <v>金２</v>
          </cell>
          <cell r="AD228" t="str">
            <v>金３</v>
          </cell>
          <cell r="AE228" t="str">
            <v>金４</v>
          </cell>
          <cell r="AF228" t="str">
            <v>欠</v>
          </cell>
          <cell r="AG228" t="str">
            <v>欠</v>
          </cell>
          <cell r="AH228" t="str">
            <v>○</v>
          </cell>
          <cell r="AI228" t="str">
            <v>金１</v>
          </cell>
          <cell r="AJ228" t="str">
            <v>金２</v>
          </cell>
          <cell r="AK228" t="str">
            <v>金３</v>
          </cell>
          <cell r="AL228" t="str">
            <v>金４</v>
          </cell>
          <cell r="AM228" t="str">
            <v>欠</v>
          </cell>
          <cell r="AN228" t="str">
            <v>欠</v>
          </cell>
          <cell r="AO228" t="str">
            <v>○</v>
          </cell>
          <cell r="AP228" t="str">
            <v>金１</v>
          </cell>
          <cell r="AQ228" t="str">
            <v>金２</v>
          </cell>
          <cell r="AR228" t="str">
            <v>金３</v>
          </cell>
          <cell r="AS228" t="str">
            <v>金４</v>
          </cell>
          <cell r="AT228" t="str">
            <v>欠</v>
          </cell>
          <cell r="AU228" t="str">
            <v>欠</v>
          </cell>
          <cell r="AV228" t="str">
            <v>○</v>
          </cell>
          <cell r="AW228" t="str">
            <v>○</v>
          </cell>
          <cell r="AX228" t="str">
            <v>-</v>
          </cell>
        </row>
        <row r="229">
          <cell r="B229">
            <v>44877</v>
          </cell>
          <cell r="C229" t="str">
            <v>土</v>
          </cell>
          <cell r="X229" t="str">
            <v>鎌田，山田（幸）</v>
          </cell>
        </row>
        <row r="230">
          <cell r="B230">
            <v>44878</v>
          </cell>
          <cell r="C230" t="str">
            <v>日</v>
          </cell>
          <cell r="X230" t="str">
            <v>鎌田，山田（幸）</v>
          </cell>
        </row>
        <row r="231">
          <cell r="B231">
            <v>44879</v>
          </cell>
          <cell r="C231" t="str">
            <v>月</v>
          </cell>
          <cell r="D231" t="str">
            <v>A</v>
          </cell>
          <cell r="E231" t="str">
            <v>教育相談（全学年）</v>
          </cell>
          <cell r="F231" t="str">
            <v>15:30下校</v>
          </cell>
          <cell r="J231" t="str">
            <v>総（い1職2交2）</v>
          </cell>
          <cell r="K231" t="str">
            <v>丹野：永年勤続表彰（国際Ｃ）</v>
          </cell>
          <cell r="X231" t="str">
            <v>鎌田，山田（幸）</v>
          </cell>
          <cell r="Y231" t="str">
            <v>永年勤続者表彰式</v>
          </cell>
          <cell r="AA231" t="str">
            <v>○</v>
          </cell>
          <cell r="AB231" t="str">
            <v>月１</v>
          </cell>
          <cell r="AC231" t="str">
            <v>月２</v>
          </cell>
          <cell r="AD231" t="str">
            <v>月３</v>
          </cell>
          <cell r="AE231" t="str">
            <v>総</v>
          </cell>
          <cell r="AF231" t="str">
            <v>欠</v>
          </cell>
          <cell r="AG231" t="str">
            <v>欠</v>
          </cell>
          <cell r="AH231" t="str">
            <v>○</v>
          </cell>
          <cell r="AI231" t="str">
            <v>月１</v>
          </cell>
          <cell r="AJ231" t="str">
            <v>月２</v>
          </cell>
          <cell r="AK231" t="str">
            <v>月３</v>
          </cell>
          <cell r="AL231" t="str">
            <v>総</v>
          </cell>
          <cell r="AM231" t="str">
            <v>欠</v>
          </cell>
          <cell r="AN231" t="str">
            <v>欠</v>
          </cell>
          <cell r="AO231" t="str">
            <v>○</v>
          </cell>
          <cell r="AP231" t="str">
            <v>月１</v>
          </cell>
          <cell r="AQ231" t="str">
            <v>月２</v>
          </cell>
          <cell r="AR231" t="str">
            <v>月３</v>
          </cell>
          <cell r="AS231" t="str">
            <v>総</v>
          </cell>
          <cell r="AT231" t="str">
            <v>欠</v>
          </cell>
          <cell r="AU231" t="str">
            <v>欠</v>
          </cell>
          <cell r="AV231" t="str">
            <v>○</v>
          </cell>
          <cell r="AW231" t="str">
            <v>○</v>
          </cell>
          <cell r="AX231" t="str">
            <v>-</v>
          </cell>
        </row>
        <row r="232">
          <cell r="B232">
            <v>44880</v>
          </cell>
          <cell r="C232" t="str">
            <v>火</v>
          </cell>
          <cell r="D232" t="str">
            <v>B</v>
          </cell>
          <cell r="E232" t="str">
            <v>教育相談（全学年）</v>
          </cell>
          <cell r="F232" t="str">
            <v>15:30下校</v>
          </cell>
          <cell r="J232" t="str">
            <v>総（い2職3交3）</v>
          </cell>
          <cell r="X232" t="str">
            <v>鎌田，山田（幸）</v>
          </cell>
          <cell r="Y232" t="str">
            <v>県造形教育作品展作品搬入13:30</v>
          </cell>
          <cell r="AA232" t="str">
            <v>○</v>
          </cell>
          <cell r="AB232" t="str">
            <v>火１</v>
          </cell>
          <cell r="AC232" t="str">
            <v>火２</v>
          </cell>
          <cell r="AD232" t="str">
            <v>火３</v>
          </cell>
          <cell r="AE232" t="str">
            <v>総</v>
          </cell>
          <cell r="AF232" t="str">
            <v>欠</v>
          </cell>
          <cell r="AG232" t="str">
            <v>欠</v>
          </cell>
          <cell r="AH232" t="str">
            <v>○</v>
          </cell>
          <cell r="AI232" t="str">
            <v>火１</v>
          </cell>
          <cell r="AJ232" t="str">
            <v>火２</v>
          </cell>
          <cell r="AK232" t="str">
            <v>火３</v>
          </cell>
          <cell r="AL232" t="str">
            <v>総</v>
          </cell>
          <cell r="AM232" t="str">
            <v>欠</v>
          </cell>
          <cell r="AN232" t="str">
            <v>欠</v>
          </cell>
          <cell r="AO232" t="str">
            <v>○</v>
          </cell>
          <cell r="AP232" t="str">
            <v>火１</v>
          </cell>
          <cell r="AQ232" t="str">
            <v>火２</v>
          </cell>
          <cell r="AR232" t="str">
            <v>火３</v>
          </cell>
          <cell r="AS232" t="str">
            <v>総</v>
          </cell>
          <cell r="AT232" t="str">
            <v>欠</v>
          </cell>
          <cell r="AU232" t="str">
            <v>欠</v>
          </cell>
          <cell r="AV232" t="str">
            <v>○</v>
          </cell>
          <cell r="AW232" t="str">
            <v>○</v>
          </cell>
          <cell r="AX232" t="str">
            <v>-</v>
          </cell>
        </row>
        <row r="233">
          <cell r="B233">
            <v>44881</v>
          </cell>
          <cell r="C233" t="str">
            <v>水</v>
          </cell>
          <cell r="D233" t="str">
            <v>B</v>
          </cell>
          <cell r="E233" t="str">
            <v>教育相談（全学年）</v>
          </cell>
          <cell r="F233" t="str">
            <v>15:30下校</v>
          </cell>
          <cell r="J233" t="str">
            <v>総（い3職4交4）</v>
          </cell>
          <cell r="X233" t="str">
            <v>鎌田，山田（幸）</v>
          </cell>
          <cell r="AA233" t="str">
            <v>○</v>
          </cell>
          <cell r="AB233" t="str">
            <v>水１</v>
          </cell>
          <cell r="AC233" t="str">
            <v>水２</v>
          </cell>
          <cell r="AD233" t="str">
            <v>道</v>
          </cell>
          <cell r="AE233" t="str">
            <v>総</v>
          </cell>
          <cell r="AF233" t="str">
            <v>欠</v>
          </cell>
          <cell r="AG233" t="str">
            <v>欠</v>
          </cell>
          <cell r="AH233" t="str">
            <v>○</v>
          </cell>
          <cell r="AI233" t="str">
            <v>水１</v>
          </cell>
          <cell r="AJ233" t="str">
            <v>水２</v>
          </cell>
          <cell r="AK233" t="str">
            <v>道</v>
          </cell>
          <cell r="AL233" t="str">
            <v>総</v>
          </cell>
          <cell r="AM233" t="str">
            <v>欠</v>
          </cell>
          <cell r="AN233" t="str">
            <v>欠</v>
          </cell>
          <cell r="AO233" t="str">
            <v>○</v>
          </cell>
          <cell r="AP233" t="str">
            <v>水１</v>
          </cell>
          <cell r="AQ233" t="str">
            <v>水２</v>
          </cell>
          <cell r="AR233" t="str">
            <v>道</v>
          </cell>
          <cell r="AS233" t="str">
            <v>総</v>
          </cell>
          <cell r="AT233" t="str">
            <v>欠</v>
          </cell>
          <cell r="AU233" t="str">
            <v>欠</v>
          </cell>
          <cell r="AV233" t="str">
            <v>○</v>
          </cell>
          <cell r="AW233" t="str">
            <v>○</v>
          </cell>
          <cell r="AX233" t="str">
            <v>-</v>
          </cell>
        </row>
        <row r="234">
          <cell r="B234">
            <v>44882</v>
          </cell>
          <cell r="C234" t="str">
            <v>木</v>
          </cell>
          <cell r="D234" t="str">
            <v>B</v>
          </cell>
          <cell r="E234" t="str">
            <v>2年職場体験学習</v>
          </cell>
          <cell r="J234" t="str">
            <v>総（い4職5~10交56）</v>
          </cell>
          <cell r="X234" t="str">
            <v>鎌田，山田（幸）</v>
          </cell>
          <cell r="Y234" t="str">
            <v>藤田先生来校</v>
          </cell>
          <cell r="AA234" t="str">
            <v>○</v>
          </cell>
          <cell r="AB234" t="str">
            <v>木１</v>
          </cell>
          <cell r="AC234" t="str">
            <v>木２</v>
          </cell>
          <cell r="AD234" t="str">
            <v>木３</v>
          </cell>
          <cell r="AE234" t="str">
            <v>木４</v>
          </cell>
          <cell r="AF234" t="str">
            <v>木５</v>
          </cell>
          <cell r="AG234" t="str">
            <v>総</v>
          </cell>
          <cell r="AH234" t="str">
            <v>×</v>
          </cell>
          <cell r="AI234" t="str">
            <v>総</v>
          </cell>
          <cell r="AJ234" t="str">
            <v>総</v>
          </cell>
          <cell r="AK234" t="str">
            <v>総</v>
          </cell>
          <cell r="AL234" t="str">
            <v>総</v>
          </cell>
          <cell r="AM234" t="str">
            <v>総</v>
          </cell>
          <cell r="AN234" t="str">
            <v>総</v>
          </cell>
          <cell r="AO234" t="str">
            <v>○</v>
          </cell>
          <cell r="AP234" t="str">
            <v>木１</v>
          </cell>
          <cell r="AQ234" t="str">
            <v>木２</v>
          </cell>
          <cell r="AR234" t="str">
            <v>木３</v>
          </cell>
          <cell r="AS234" t="str">
            <v>木４</v>
          </cell>
          <cell r="AT234" t="str">
            <v>総</v>
          </cell>
          <cell r="AU234" t="str">
            <v>総</v>
          </cell>
          <cell r="AV234" t="str">
            <v>○</v>
          </cell>
          <cell r="AW234" t="str">
            <v>○</v>
          </cell>
          <cell r="AX234" t="str">
            <v>-</v>
          </cell>
        </row>
        <row r="235">
          <cell r="B235">
            <v>44883</v>
          </cell>
          <cell r="C235" t="str">
            <v>金</v>
          </cell>
          <cell r="D235" t="str">
            <v>B</v>
          </cell>
          <cell r="E235" t="str">
            <v>1年いなほの里訪問56校時</v>
          </cell>
          <cell r="F235" t="str">
            <v>2年職場体験学習</v>
          </cell>
          <cell r="G235" t="str">
            <v>3年小学生との交流活動56校時</v>
          </cell>
          <cell r="J235" t="str">
            <v>総（い56職11~16交78）</v>
          </cell>
          <cell r="K235" t="str">
            <v>鈴木：3年目研（総セ）</v>
          </cell>
          <cell r="X235" t="str">
            <v>鎌田，山田（幸）</v>
          </cell>
          <cell r="AA235" t="str">
            <v>○</v>
          </cell>
          <cell r="AB235" t="str">
            <v>金１</v>
          </cell>
          <cell r="AC235" t="str">
            <v>金２</v>
          </cell>
          <cell r="AD235" t="str">
            <v>金５</v>
          </cell>
          <cell r="AE235" t="str">
            <v>金６</v>
          </cell>
          <cell r="AF235" t="str">
            <v>総</v>
          </cell>
          <cell r="AG235" t="str">
            <v>総</v>
          </cell>
          <cell r="AH235" t="str">
            <v>×</v>
          </cell>
          <cell r="AI235" t="str">
            <v>総</v>
          </cell>
          <cell r="AJ235" t="str">
            <v>総</v>
          </cell>
          <cell r="AK235" t="str">
            <v>総</v>
          </cell>
          <cell r="AL235" t="str">
            <v>総</v>
          </cell>
          <cell r="AM235" t="str">
            <v>総</v>
          </cell>
          <cell r="AN235" t="str">
            <v>総</v>
          </cell>
          <cell r="AO235" t="str">
            <v>○</v>
          </cell>
          <cell r="AP235" t="str">
            <v>金１</v>
          </cell>
          <cell r="AQ235" t="str">
            <v>金２</v>
          </cell>
          <cell r="AR235" t="str">
            <v>金５</v>
          </cell>
          <cell r="AS235" t="str">
            <v>金６</v>
          </cell>
          <cell r="AT235" t="str">
            <v>総</v>
          </cell>
          <cell r="AU235" t="str">
            <v>総</v>
          </cell>
          <cell r="AV235" t="str">
            <v>○</v>
          </cell>
          <cell r="AW235" t="str">
            <v>○</v>
          </cell>
          <cell r="AX235" t="str">
            <v>-</v>
          </cell>
        </row>
        <row r="236">
          <cell r="B236">
            <v>44884</v>
          </cell>
          <cell r="C236" t="str">
            <v>土</v>
          </cell>
          <cell r="X236" t="str">
            <v>鎌田，山田（幸）</v>
          </cell>
        </row>
        <row r="237">
          <cell r="B237">
            <v>44885</v>
          </cell>
          <cell r="C237" t="str">
            <v>日</v>
          </cell>
          <cell r="X237" t="str">
            <v>鎌田，山田（幸）</v>
          </cell>
        </row>
        <row r="238">
          <cell r="B238">
            <v>44886</v>
          </cell>
          <cell r="C238" t="str">
            <v>月</v>
          </cell>
          <cell r="D238" t="str">
            <v>A</v>
          </cell>
          <cell r="J238" t="str">
            <v>総（い7職17交9）</v>
          </cell>
          <cell r="X238" t="str">
            <v>鎌田，山田（幸）</v>
          </cell>
          <cell r="Y238" t="str">
            <v>県造形教育作品展作品9:30</v>
          </cell>
          <cell r="AA238" t="str">
            <v>○</v>
          </cell>
          <cell r="AB238" t="str">
            <v>月１</v>
          </cell>
          <cell r="AC238" t="str">
            <v>月２</v>
          </cell>
          <cell r="AD238" t="str">
            <v>月３</v>
          </cell>
          <cell r="AE238" t="str">
            <v>月４</v>
          </cell>
          <cell r="AF238" t="str">
            <v>学</v>
          </cell>
          <cell r="AG238" t="str">
            <v>総</v>
          </cell>
          <cell r="AH238" t="str">
            <v>○</v>
          </cell>
          <cell r="AI238" t="str">
            <v>月１</v>
          </cell>
          <cell r="AJ238" t="str">
            <v>月２</v>
          </cell>
          <cell r="AK238" t="str">
            <v>月３</v>
          </cell>
          <cell r="AL238" t="str">
            <v>月４</v>
          </cell>
          <cell r="AM238" t="str">
            <v>学</v>
          </cell>
          <cell r="AN238" t="str">
            <v>総</v>
          </cell>
          <cell r="AO238" t="str">
            <v>○</v>
          </cell>
          <cell r="AP238" t="str">
            <v>月１</v>
          </cell>
          <cell r="AQ238" t="str">
            <v>月２</v>
          </cell>
          <cell r="AR238" t="str">
            <v>月３</v>
          </cell>
          <cell r="AS238" t="str">
            <v>月４</v>
          </cell>
          <cell r="AT238" t="str">
            <v>学</v>
          </cell>
          <cell r="AU238" t="str">
            <v>総</v>
          </cell>
          <cell r="AV238" t="str">
            <v>○</v>
          </cell>
          <cell r="AW238" t="str">
            <v>○</v>
          </cell>
          <cell r="AX238" t="str">
            <v>-</v>
          </cell>
        </row>
        <row r="239">
          <cell r="B239">
            <v>44887</v>
          </cell>
          <cell r="C239" t="str">
            <v>火</v>
          </cell>
          <cell r="D239" t="str">
            <v>A</v>
          </cell>
          <cell r="E239" t="str">
            <v>飲酒運転根絶運動の日</v>
          </cell>
          <cell r="F239" t="str">
            <v>避難訓練（3校時）</v>
          </cell>
          <cell r="J239" t="str">
            <v>総（い8職18交10）</v>
          </cell>
          <cell r="X239" t="str">
            <v>鎌田，山田（幸）</v>
          </cell>
          <cell r="Y239" t="str">
            <v>北村先生来校</v>
          </cell>
          <cell r="AA239" t="str">
            <v>○</v>
          </cell>
          <cell r="AB239" t="str">
            <v>火２</v>
          </cell>
          <cell r="AC239" t="str">
            <v>火３</v>
          </cell>
          <cell r="AD239" t="str">
            <v>火４</v>
          </cell>
          <cell r="AE239" t="str">
            <v>火５</v>
          </cell>
          <cell r="AF239" t="str">
            <v>火６</v>
          </cell>
          <cell r="AG239" t="str">
            <v>総</v>
          </cell>
          <cell r="AH239" t="str">
            <v>○</v>
          </cell>
          <cell r="AI239" t="str">
            <v>火２</v>
          </cell>
          <cell r="AJ239" t="str">
            <v>火３</v>
          </cell>
          <cell r="AK239" t="str">
            <v>火４</v>
          </cell>
          <cell r="AL239" t="str">
            <v>火５</v>
          </cell>
          <cell r="AM239" t="str">
            <v>火６</v>
          </cell>
          <cell r="AN239" t="str">
            <v>総</v>
          </cell>
          <cell r="AO239" t="str">
            <v>○</v>
          </cell>
          <cell r="AP239" t="str">
            <v>火２</v>
          </cell>
          <cell r="AQ239" t="str">
            <v>火３</v>
          </cell>
          <cell r="AR239" t="str">
            <v>火４</v>
          </cell>
          <cell r="AS239" t="str">
            <v>火５</v>
          </cell>
          <cell r="AT239" t="str">
            <v>火６</v>
          </cell>
          <cell r="AU239" t="str">
            <v>総</v>
          </cell>
          <cell r="AV239" t="str">
            <v>○</v>
          </cell>
          <cell r="AW239" t="str">
            <v>○</v>
          </cell>
          <cell r="AX239" t="str">
            <v>-</v>
          </cell>
        </row>
        <row r="240">
          <cell r="B240">
            <v>44888</v>
          </cell>
          <cell r="C240" t="str">
            <v>水</v>
          </cell>
          <cell r="E240" t="str">
            <v>勤労感謝の日</v>
          </cell>
          <cell r="F240" t="str">
            <v>部活動休止期間</v>
          </cell>
          <cell r="X240" t="str">
            <v>鎌田，山田（幸）</v>
          </cell>
          <cell r="AV240" t="str">
            <v>×</v>
          </cell>
          <cell r="AW240" t="str">
            <v>×</v>
          </cell>
        </row>
        <row r="241">
          <cell r="B241">
            <v>44889</v>
          </cell>
          <cell r="C241" t="str">
            <v>木</v>
          </cell>
          <cell r="D241" t="str">
            <v>B</v>
          </cell>
          <cell r="E241" t="str">
            <v>職員会議９</v>
          </cell>
          <cell r="F241" t="str">
            <v>部活動休止期間</v>
          </cell>
          <cell r="X241" t="str">
            <v>鎌田，山田（幸）</v>
          </cell>
          <cell r="Y241" t="str">
            <v>藤田先生来校</v>
          </cell>
          <cell r="AA241" t="str">
            <v>○</v>
          </cell>
          <cell r="AB241" t="str">
            <v>木１</v>
          </cell>
          <cell r="AC241" t="str">
            <v>木２</v>
          </cell>
          <cell r="AD241" t="str">
            <v>木３</v>
          </cell>
          <cell r="AE241" t="str">
            <v>木４</v>
          </cell>
          <cell r="AF241" t="str">
            <v>木５</v>
          </cell>
          <cell r="AG241" t="str">
            <v>欠</v>
          </cell>
          <cell r="AH241" t="str">
            <v>○</v>
          </cell>
          <cell r="AI241" t="str">
            <v>木１</v>
          </cell>
          <cell r="AJ241" t="str">
            <v>木２</v>
          </cell>
          <cell r="AK241" t="str">
            <v>木３</v>
          </cell>
          <cell r="AL241" t="str">
            <v>木４</v>
          </cell>
          <cell r="AM241" t="str">
            <v>木５</v>
          </cell>
          <cell r="AN241" t="str">
            <v>欠</v>
          </cell>
          <cell r="AO241" t="str">
            <v>○</v>
          </cell>
          <cell r="AP241" t="str">
            <v>木１</v>
          </cell>
          <cell r="AQ241" t="str">
            <v>木２</v>
          </cell>
          <cell r="AR241" t="str">
            <v>木３</v>
          </cell>
          <cell r="AS241" t="str">
            <v>木４</v>
          </cell>
          <cell r="AT241" t="str">
            <v>木５</v>
          </cell>
          <cell r="AU241" t="str">
            <v>欠</v>
          </cell>
          <cell r="AV241" t="str">
            <v>×</v>
          </cell>
          <cell r="AW241" t="str">
            <v>×</v>
          </cell>
          <cell r="AX241" t="str">
            <v>-</v>
          </cell>
        </row>
        <row r="242">
          <cell r="B242">
            <v>44890</v>
          </cell>
          <cell r="C242" t="str">
            <v>金</v>
          </cell>
          <cell r="D242" t="str">
            <v>A</v>
          </cell>
          <cell r="E242" t="str">
            <v>部活動休止期間</v>
          </cell>
          <cell r="J242" t="str">
            <v>総（い9職19交11）</v>
          </cell>
          <cell r="K242" t="str">
            <v>鈴木良：学力向上支援員研修会10:00</v>
          </cell>
          <cell r="X242" t="str">
            <v>鎌田，山田（幸）</v>
          </cell>
          <cell r="AA242" t="str">
            <v>○</v>
          </cell>
          <cell r="AB242" t="str">
            <v>金２</v>
          </cell>
          <cell r="AC242" t="str">
            <v>金３</v>
          </cell>
          <cell r="AD242" t="str">
            <v>金４</v>
          </cell>
          <cell r="AE242" t="str">
            <v>金５</v>
          </cell>
          <cell r="AF242" t="str">
            <v>金６</v>
          </cell>
          <cell r="AG242" t="str">
            <v>総</v>
          </cell>
          <cell r="AH242" t="str">
            <v>○</v>
          </cell>
          <cell r="AI242" t="str">
            <v>金２</v>
          </cell>
          <cell r="AJ242" t="str">
            <v>金３</v>
          </cell>
          <cell r="AK242" t="str">
            <v>金４</v>
          </cell>
          <cell r="AL242" t="str">
            <v>金５</v>
          </cell>
          <cell r="AM242" t="str">
            <v>金６</v>
          </cell>
          <cell r="AN242" t="str">
            <v>総</v>
          </cell>
          <cell r="AO242" t="str">
            <v>○</v>
          </cell>
          <cell r="AP242" t="str">
            <v>金２</v>
          </cell>
          <cell r="AQ242" t="str">
            <v>金３</v>
          </cell>
          <cell r="AR242" t="str">
            <v>金４</v>
          </cell>
          <cell r="AS242" t="str">
            <v>金５</v>
          </cell>
          <cell r="AT242" t="str">
            <v>金６</v>
          </cell>
          <cell r="AU242" t="str">
            <v>総</v>
          </cell>
          <cell r="AV242" t="str">
            <v>×</v>
          </cell>
          <cell r="AW242" t="str">
            <v>×</v>
          </cell>
          <cell r="AX242" t="str">
            <v>-</v>
          </cell>
        </row>
        <row r="243">
          <cell r="B243">
            <v>44891</v>
          </cell>
          <cell r="C243" t="str">
            <v>土</v>
          </cell>
          <cell r="E243" t="str">
            <v>部活動休止期間</v>
          </cell>
          <cell r="X243" t="str">
            <v>鎌田，山田（幸）</v>
          </cell>
          <cell r="AV243" t="str">
            <v>×</v>
          </cell>
          <cell r="AW243" t="str">
            <v>×</v>
          </cell>
        </row>
        <row r="244">
          <cell r="B244">
            <v>44892</v>
          </cell>
          <cell r="C244" t="str">
            <v>日</v>
          </cell>
          <cell r="E244" t="str">
            <v>部活動休止期間</v>
          </cell>
          <cell r="X244" t="str">
            <v>鎌田，山田（幸）</v>
          </cell>
          <cell r="AV244" t="str">
            <v>×</v>
          </cell>
          <cell r="AW244" t="str">
            <v>×</v>
          </cell>
        </row>
        <row r="245">
          <cell r="B245">
            <v>44893</v>
          </cell>
          <cell r="C245" t="str">
            <v>月</v>
          </cell>
          <cell r="D245" t="str">
            <v>B</v>
          </cell>
          <cell r="E245" t="str">
            <v>2学期中間テスト</v>
          </cell>
          <cell r="X245" t="str">
            <v>鎌田，山田（幸）</v>
          </cell>
          <cell r="AA245" t="str">
            <v>○</v>
          </cell>
          <cell r="AB245" t="str">
            <v>国テ</v>
          </cell>
          <cell r="AC245" t="str">
            <v>数テ</v>
          </cell>
          <cell r="AD245" t="str">
            <v>社テ</v>
          </cell>
          <cell r="AE245" t="str">
            <v>英テ</v>
          </cell>
          <cell r="AF245" t="str">
            <v>理テ</v>
          </cell>
          <cell r="AG245" t="str">
            <v>欠</v>
          </cell>
          <cell r="AH245" t="str">
            <v>○</v>
          </cell>
          <cell r="AI245" t="str">
            <v>国テ</v>
          </cell>
          <cell r="AJ245" t="str">
            <v>数テ</v>
          </cell>
          <cell r="AK245" t="str">
            <v>社テ</v>
          </cell>
          <cell r="AL245" t="str">
            <v>英テ</v>
          </cell>
          <cell r="AM245" t="str">
            <v>理テ</v>
          </cell>
          <cell r="AN245" t="str">
            <v>欠</v>
          </cell>
          <cell r="AO245" t="str">
            <v>○</v>
          </cell>
          <cell r="AP245" t="str">
            <v>国テ</v>
          </cell>
          <cell r="AQ245" t="str">
            <v>数テ</v>
          </cell>
          <cell r="AR245" t="str">
            <v>社テ</v>
          </cell>
          <cell r="AS245" t="str">
            <v>英テ</v>
          </cell>
          <cell r="AT245" t="str">
            <v>理テ</v>
          </cell>
          <cell r="AU245" t="str">
            <v>欠</v>
          </cell>
          <cell r="AV245" t="str">
            <v>×</v>
          </cell>
          <cell r="AW245" t="str">
            <v>×</v>
          </cell>
          <cell r="AX245" t="str">
            <v>-</v>
          </cell>
        </row>
        <row r="246">
          <cell r="B246">
            <v>44894</v>
          </cell>
          <cell r="C246" t="str">
            <v>火</v>
          </cell>
          <cell r="D246" t="str">
            <v>A</v>
          </cell>
          <cell r="J246" t="str">
            <v>総（い10職20交12）</v>
          </cell>
          <cell r="K246" t="str">
            <v>校長・（）：郡中合同会議13:00小牛田中</v>
          </cell>
          <cell r="L246" t="str">
            <v>郡中専門委員長会議15:00小牛田中</v>
          </cell>
          <cell r="X246" t="str">
            <v>鎌田，山田（幸）</v>
          </cell>
          <cell r="Y246" t="str">
            <v>北村先生来校</v>
          </cell>
          <cell r="Z246" t="str">
            <v>生出：ＩＣＴ　活用リーダー養成研修会（ＯＬ）</v>
          </cell>
          <cell r="AA246" t="str">
            <v>○</v>
          </cell>
          <cell r="AB246" t="str">
            <v>火１</v>
          </cell>
          <cell r="AC246" t="str">
            <v>火２</v>
          </cell>
          <cell r="AD246" t="str">
            <v>火３</v>
          </cell>
          <cell r="AE246" t="str">
            <v>火４</v>
          </cell>
          <cell r="AF246" t="str">
            <v>火５</v>
          </cell>
          <cell r="AG246" t="str">
            <v>総</v>
          </cell>
          <cell r="AH246" t="str">
            <v>○</v>
          </cell>
          <cell r="AI246" t="str">
            <v>火１</v>
          </cell>
          <cell r="AJ246" t="str">
            <v>火２</v>
          </cell>
          <cell r="AK246" t="str">
            <v>火３</v>
          </cell>
          <cell r="AL246" t="str">
            <v>火４</v>
          </cell>
          <cell r="AM246" t="str">
            <v>火５</v>
          </cell>
          <cell r="AN246" t="str">
            <v>総</v>
          </cell>
          <cell r="AO246" t="str">
            <v>○</v>
          </cell>
          <cell r="AP246" t="str">
            <v>火１</v>
          </cell>
          <cell r="AQ246" t="str">
            <v>火２</v>
          </cell>
          <cell r="AR246" t="str">
            <v>火３</v>
          </cell>
          <cell r="AS246" t="str">
            <v>火４</v>
          </cell>
          <cell r="AT246" t="str">
            <v>火５</v>
          </cell>
          <cell r="AU246" t="str">
            <v>総</v>
          </cell>
          <cell r="AV246" t="str">
            <v>○</v>
          </cell>
          <cell r="AW246" t="str">
            <v>○</v>
          </cell>
          <cell r="AX246" t="str">
            <v>-</v>
          </cell>
        </row>
        <row r="247">
          <cell r="B247">
            <v>44895</v>
          </cell>
          <cell r="C247" t="str">
            <v>水</v>
          </cell>
          <cell r="D247" t="str">
            <v>A</v>
          </cell>
          <cell r="J247" t="str">
            <v>総（合唱１）</v>
          </cell>
          <cell r="V247" t="str">
            <v>蘇武</v>
          </cell>
          <cell r="X247" t="str">
            <v>鎌田，山田（幸）</v>
          </cell>
          <cell r="AA247" t="str">
            <v>○</v>
          </cell>
          <cell r="AB247" t="str">
            <v>水１</v>
          </cell>
          <cell r="AC247" t="str">
            <v>水２</v>
          </cell>
          <cell r="AD247" t="str">
            <v>水３</v>
          </cell>
          <cell r="AE247" t="str">
            <v>水４</v>
          </cell>
          <cell r="AF247" t="str">
            <v>道</v>
          </cell>
          <cell r="AG247" t="str">
            <v>総</v>
          </cell>
          <cell r="AH247" t="str">
            <v>○</v>
          </cell>
          <cell r="AI247" t="str">
            <v>水１</v>
          </cell>
          <cell r="AJ247" t="str">
            <v>水２</v>
          </cell>
          <cell r="AK247" t="str">
            <v>水３</v>
          </cell>
          <cell r="AL247" t="str">
            <v>水４</v>
          </cell>
          <cell r="AM247" t="str">
            <v>道</v>
          </cell>
          <cell r="AN247" t="str">
            <v>総</v>
          </cell>
          <cell r="AO247" t="str">
            <v>○</v>
          </cell>
          <cell r="AP247" t="str">
            <v>水１</v>
          </cell>
          <cell r="AQ247" t="str">
            <v>水２</v>
          </cell>
          <cell r="AR247" t="str">
            <v>水３</v>
          </cell>
          <cell r="AS247" t="str">
            <v>水４</v>
          </cell>
          <cell r="AT247" t="str">
            <v>道</v>
          </cell>
          <cell r="AU247" t="str">
            <v>総</v>
          </cell>
          <cell r="AV247" t="str">
            <v>○</v>
          </cell>
          <cell r="AW247" t="str">
            <v>○</v>
          </cell>
          <cell r="AX247" t="str">
            <v>-</v>
          </cell>
        </row>
        <row r="248">
          <cell r="B248">
            <v>44896</v>
          </cell>
          <cell r="C248" t="str">
            <v>木</v>
          </cell>
          <cell r="D248" t="str">
            <v>A</v>
          </cell>
          <cell r="E248" t="str">
            <v>朝会</v>
          </cell>
          <cell r="F248" t="str">
            <v>安全点検日</v>
          </cell>
          <cell r="G248" t="str">
            <v>薬物乱用防止教室（６校時）</v>
          </cell>
          <cell r="K248" t="str">
            <v>（）：英語能力測定テスト研修会</v>
          </cell>
          <cell r="X248" t="str">
            <v>鎌田，山田（幸）</v>
          </cell>
          <cell r="Y248" t="str">
            <v>藤田先生来校</v>
          </cell>
          <cell r="AA248" t="str">
            <v>○</v>
          </cell>
          <cell r="AB248" t="str">
            <v>木１</v>
          </cell>
          <cell r="AC248" t="str">
            <v>木２</v>
          </cell>
          <cell r="AD248" t="str">
            <v>木３</v>
          </cell>
          <cell r="AE248" t="str">
            <v>木４</v>
          </cell>
          <cell r="AF248" t="str">
            <v>木５</v>
          </cell>
          <cell r="AG248" t="str">
            <v>体</v>
          </cell>
          <cell r="AH248" t="str">
            <v>○</v>
          </cell>
          <cell r="AI248" t="str">
            <v>木１</v>
          </cell>
          <cell r="AJ248" t="str">
            <v>木２</v>
          </cell>
          <cell r="AK248" t="str">
            <v>木３</v>
          </cell>
          <cell r="AL248" t="str">
            <v>木４</v>
          </cell>
          <cell r="AM248" t="str">
            <v>木５</v>
          </cell>
          <cell r="AN248" t="str">
            <v>体</v>
          </cell>
          <cell r="AO248" t="str">
            <v>○</v>
          </cell>
          <cell r="AP248" t="str">
            <v>木１</v>
          </cell>
          <cell r="AQ248" t="str">
            <v>木２</v>
          </cell>
          <cell r="AR248" t="str">
            <v>木３</v>
          </cell>
          <cell r="AS248" t="str">
            <v>木４</v>
          </cell>
          <cell r="AT248" t="str">
            <v>木５</v>
          </cell>
          <cell r="AU248" t="str">
            <v>体</v>
          </cell>
          <cell r="AV248" t="str">
            <v>○</v>
          </cell>
          <cell r="AW248" t="str">
            <v>○</v>
          </cell>
          <cell r="AX248" t="str">
            <v>-</v>
          </cell>
        </row>
        <row r="249">
          <cell r="B249">
            <v>44897</v>
          </cell>
          <cell r="C249" t="str">
            <v>金</v>
          </cell>
          <cell r="D249" t="str">
            <v>A</v>
          </cell>
          <cell r="J249" t="str">
            <v>総（合唱２）</v>
          </cell>
          <cell r="X249" t="str">
            <v>鎌田，山田（幸）</v>
          </cell>
          <cell r="AA249" t="str">
            <v>○</v>
          </cell>
          <cell r="AB249" t="str">
            <v>金１</v>
          </cell>
          <cell r="AC249" t="str">
            <v>金２</v>
          </cell>
          <cell r="AD249" t="str">
            <v>金３</v>
          </cell>
          <cell r="AE249" t="str">
            <v>金４</v>
          </cell>
          <cell r="AF249" t="str">
            <v>金５</v>
          </cell>
          <cell r="AG249" t="str">
            <v>総</v>
          </cell>
          <cell r="AH249" t="str">
            <v>○</v>
          </cell>
          <cell r="AI249" t="str">
            <v>金１</v>
          </cell>
          <cell r="AJ249" t="str">
            <v>金２</v>
          </cell>
          <cell r="AK249" t="str">
            <v>金３</v>
          </cell>
          <cell r="AL249" t="str">
            <v>金４</v>
          </cell>
          <cell r="AM249" t="str">
            <v>金５</v>
          </cell>
          <cell r="AN249" t="str">
            <v>総</v>
          </cell>
          <cell r="AO249" t="str">
            <v>○</v>
          </cell>
          <cell r="AP249" t="str">
            <v>金１</v>
          </cell>
          <cell r="AQ249" t="str">
            <v>金２</v>
          </cell>
          <cell r="AR249" t="str">
            <v>金３</v>
          </cell>
          <cell r="AS249" t="str">
            <v>金４</v>
          </cell>
          <cell r="AT249" t="str">
            <v>金５</v>
          </cell>
          <cell r="AU249" t="str">
            <v>総</v>
          </cell>
          <cell r="AV249" t="str">
            <v>○</v>
          </cell>
          <cell r="AW249" t="str">
            <v>○</v>
          </cell>
          <cell r="AX249" t="str">
            <v>-</v>
          </cell>
        </row>
        <row r="250">
          <cell r="B250">
            <v>44898</v>
          </cell>
          <cell r="C250" t="str">
            <v>土</v>
          </cell>
          <cell r="X250" t="str">
            <v>鎌田，山田（幸）</v>
          </cell>
        </row>
        <row r="251">
          <cell r="B251">
            <v>44899</v>
          </cell>
          <cell r="C251" t="str">
            <v>日</v>
          </cell>
          <cell r="X251" t="str">
            <v>鎌田，山田（幸）</v>
          </cell>
        </row>
        <row r="252">
          <cell r="B252">
            <v>44900</v>
          </cell>
          <cell r="C252" t="str">
            <v>月</v>
          </cell>
          <cell r="D252" t="str">
            <v>A</v>
          </cell>
          <cell r="E252" t="str">
            <v>専門委員会・中央委員会</v>
          </cell>
          <cell r="F252" t="str">
            <v>素点交換</v>
          </cell>
          <cell r="G252" t="str">
            <v>３年実力テスト</v>
          </cell>
          <cell r="X252" t="str">
            <v>鎌田，山田（幸）</v>
          </cell>
          <cell r="AA252" t="str">
            <v>○</v>
          </cell>
          <cell r="AB252" t="str">
            <v>月１</v>
          </cell>
          <cell r="AC252" t="str">
            <v>月２</v>
          </cell>
          <cell r="AD252" t="str">
            <v>月３</v>
          </cell>
          <cell r="AE252" t="str">
            <v>月４</v>
          </cell>
          <cell r="AF252" t="str">
            <v>学</v>
          </cell>
          <cell r="AG252" t="str">
            <v>欠</v>
          </cell>
          <cell r="AH252" t="str">
            <v>○</v>
          </cell>
          <cell r="AI252" t="str">
            <v>月１</v>
          </cell>
          <cell r="AJ252" t="str">
            <v>月２</v>
          </cell>
          <cell r="AK252" t="str">
            <v>月３</v>
          </cell>
          <cell r="AL252" t="str">
            <v>月４</v>
          </cell>
          <cell r="AM252" t="str">
            <v>学</v>
          </cell>
          <cell r="AN252" t="str">
            <v>欠</v>
          </cell>
          <cell r="AO252" t="str">
            <v>○</v>
          </cell>
          <cell r="AP252" t="str">
            <v>国テ</v>
          </cell>
          <cell r="AQ252" t="str">
            <v>数テ</v>
          </cell>
          <cell r="AR252" t="str">
            <v>社テ</v>
          </cell>
          <cell r="AS252" t="str">
            <v>英テ</v>
          </cell>
          <cell r="AT252" t="str">
            <v>理テ</v>
          </cell>
          <cell r="AU252" t="str">
            <v>欠</v>
          </cell>
          <cell r="AV252" t="str">
            <v>×</v>
          </cell>
          <cell r="AW252" t="str">
            <v>×</v>
          </cell>
          <cell r="AX252" t="str">
            <v>-</v>
          </cell>
        </row>
        <row r="253">
          <cell r="B253">
            <v>44901</v>
          </cell>
          <cell r="C253" t="str">
            <v>火</v>
          </cell>
          <cell r="D253" t="str">
            <v>A</v>
          </cell>
          <cell r="J253" t="str">
            <v>総（合唱３）</v>
          </cell>
          <cell r="X253" t="str">
            <v>鎌田，山田（幸）</v>
          </cell>
          <cell r="Y253" t="str">
            <v>北村先生来校</v>
          </cell>
          <cell r="AA253" t="str">
            <v>○</v>
          </cell>
          <cell r="AB253" t="str">
            <v>火１</v>
          </cell>
          <cell r="AC253" t="str">
            <v>火２</v>
          </cell>
          <cell r="AD253" t="str">
            <v>火３</v>
          </cell>
          <cell r="AE253" t="str">
            <v>火４</v>
          </cell>
          <cell r="AF253" t="str">
            <v>火５</v>
          </cell>
          <cell r="AG253" t="str">
            <v>総</v>
          </cell>
          <cell r="AH253" t="str">
            <v>○</v>
          </cell>
          <cell r="AI253" t="str">
            <v>火１</v>
          </cell>
          <cell r="AJ253" t="str">
            <v>火２</v>
          </cell>
          <cell r="AK253" t="str">
            <v>火３</v>
          </cell>
          <cell r="AL253" t="str">
            <v>火４</v>
          </cell>
          <cell r="AM253" t="str">
            <v>火５</v>
          </cell>
          <cell r="AN253" t="str">
            <v>総</v>
          </cell>
          <cell r="AO253" t="str">
            <v>○</v>
          </cell>
          <cell r="AP253" t="str">
            <v>火１</v>
          </cell>
          <cell r="AQ253" t="str">
            <v>火２</v>
          </cell>
          <cell r="AR253" t="str">
            <v>火３</v>
          </cell>
          <cell r="AS253" t="str">
            <v>火４</v>
          </cell>
          <cell r="AT253" t="str">
            <v>火５</v>
          </cell>
          <cell r="AU253" t="str">
            <v>総</v>
          </cell>
          <cell r="AV253" t="str">
            <v>○</v>
          </cell>
          <cell r="AW253" t="str">
            <v>○</v>
          </cell>
          <cell r="AX253" t="str">
            <v>-</v>
          </cell>
        </row>
        <row r="254">
          <cell r="B254">
            <v>44902</v>
          </cell>
          <cell r="C254" t="str">
            <v>水</v>
          </cell>
          <cell r="D254" t="str">
            <v>A</v>
          </cell>
          <cell r="J254" t="str">
            <v>総（合唱４）</v>
          </cell>
          <cell r="X254" t="str">
            <v>鎌田，山田（幸）</v>
          </cell>
          <cell r="AA254" t="str">
            <v>○</v>
          </cell>
          <cell r="AB254" t="str">
            <v>水１</v>
          </cell>
          <cell r="AC254" t="str">
            <v>水２</v>
          </cell>
          <cell r="AD254" t="str">
            <v>水３</v>
          </cell>
          <cell r="AE254" t="str">
            <v>水４</v>
          </cell>
          <cell r="AF254" t="str">
            <v>道</v>
          </cell>
          <cell r="AG254" t="str">
            <v>総</v>
          </cell>
          <cell r="AH254" t="str">
            <v>○</v>
          </cell>
          <cell r="AI254" t="str">
            <v>水１</v>
          </cell>
          <cell r="AJ254" t="str">
            <v>水２</v>
          </cell>
          <cell r="AK254" t="str">
            <v>水３</v>
          </cell>
          <cell r="AL254" t="str">
            <v>水４</v>
          </cell>
          <cell r="AM254" t="str">
            <v>道</v>
          </cell>
          <cell r="AN254" t="str">
            <v>総</v>
          </cell>
          <cell r="AO254" t="str">
            <v>○</v>
          </cell>
          <cell r="AP254" t="str">
            <v>水１</v>
          </cell>
          <cell r="AQ254" t="str">
            <v>水２</v>
          </cell>
          <cell r="AR254" t="str">
            <v>水３</v>
          </cell>
          <cell r="AS254" t="str">
            <v>水４</v>
          </cell>
          <cell r="AT254" t="str">
            <v>道</v>
          </cell>
          <cell r="AU254" t="str">
            <v>総</v>
          </cell>
          <cell r="AV254" t="str">
            <v>○</v>
          </cell>
          <cell r="AW254" t="str">
            <v>○</v>
          </cell>
          <cell r="AX254" t="str">
            <v>-</v>
          </cell>
        </row>
        <row r="255">
          <cell r="B255">
            <v>44903</v>
          </cell>
          <cell r="C255" t="str">
            <v>木</v>
          </cell>
          <cell r="D255" t="str">
            <v>A</v>
          </cell>
          <cell r="E255" t="str">
            <v>3年評定交換</v>
          </cell>
          <cell r="J255" t="str">
            <v>総（合唱５）</v>
          </cell>
          <cell r="X255" t="str">
            <v>鎌田，山田（幸）</v>
          </cell>
          <cell r="Y255" t="str">
            <v>藤田先生来校</v>
          </cell>
          <cell r="AA255" t="str">
            <v>○</v>
          </cell>
          <cell r="AB255" t="str">
            <v>木１</v>
          </cell>
          <cell r="AC255" t="str">
            <v>木２</v>
          </cell>
          <cell r="AD255" t="str">
            <v>木３</v>
          </cell>
          <cell r="AE255" t="str">
            <v>木４</v>
          </cell>
          <cell r="AF255" t="str">
            <v>木５</v>
          </cell>
          <cell r="AG255" t="str">
            <v>総</v>
          </cell>
          <cell r="AH255" t="str">
            <v>○</v>
          </cell>
          <cell r="AI255" t="str">
            <v>木１</v>
          </cell>
          <cell r="AJ255" t="str">
            <v>木２</v>
          </cell>
          <cell r="AK255" t="str">
            <v>木３</v>
          </cell>
          <cell r="AL255" t="str">
            <v>木４</v>
          </cell>
          <cell r="AM255" t="str">
            <v>木５</v>
          </cell>
          <cell r="AN255" t="str">
            <v>総</v>
          </cell>
          <cell r="AO255" t="str">
            <v>○</v>
          </cell>
          <cell r="AP255" t="str">
            <v>木１</v>
          </cell>
          <cell r="AQ255" t="str">
            <v>木２</v>
          </cell>
          <cell r="AR255" t="str">
            <v>木３</v>
          </cell>
          <cell r="AS255" t="str">
            <v>木４</v>
          </cell>
          <cell r="AT255" t="str">
            <v>木５</v>
          </cell>
          <cell r="AU255" t="str">
            <v>総</v>
          </cell>
          <cell r="AV255" t="str">
            <v>○</v>
          </cell>
          <cell r="AW255" t="str">
            <v>○</v>
          </cell>
          <cell r="AX255" t="str">
            <v>-</v>
          </cell>
        </row>
        <row r="256">
          <cell r="B256">
            <v>44904</v>
          </cell>
          <cell r="C256" t="str">
            <v>金</v>
          </cell>
          <cell r="D256" t="str">
            <v>A</v>
          </cell>
          <cell r="J256" t="str">
            <v>総（合唱６）</v>
          </cell>
          <cell r="X256" t="str">
            <v>鎌田，山田（幸）</v>
          </cell>
          <cell r="AA256" t="str">
            <v>○</v>
          </cell>
          <cell r="AB256" t="str">
            <v>金１</v>
          </cell>
          <cell r="AC256" t="str">
            <v>金２</v>
          </cell>
          <cell r="AD256" t="str">
            <v>金３</v>
          </cell>
          <cell r="AE256" t="str">
            <v>金４</v>
          </cell>
          <cell r="AF256" t="str">
            <v>総</v>
          </cell>
          <cell r="AG256" t="str">
            <v>欠</v>
          </cell>
          <cell r="AH256" t="str">
            <v>○</v>
          </cell>
          <cell r="AI256" t="str">
            <v>金１</v>
          </cell>
          <cell r="AJ256" t="str">
            <v>金２</v>
          </cell>
          <cell r="AK256" t="str">
            <v>金３</v>
          </cell>
          <cell r="AL256" t="str">
            <v>金４</v>
          </cell>
          <cell r="AM256" t="str">
            <v>総</v>
          </cell>
          <cell r="AN256" t="str">
            <v>欠</v>
          </cell>
          <cell r="AO256" t="str">
            <v>○</v>
          </cell>
          <cell r="AP256" t="str">
            <v>金１</v>
          </cell>
          <cell r="AQ256" t="str">
            <v>金２</v>
          </cell>
          <cell r="AR256" t="str">
            <v>金３</v>
          </cell>
          <cell r="AS256" t="str">
            <v>金４</v>
          </cell>
          <cell r="AT256" t="str">
            <v>総</v>
          </cell>
          <cell r="AU256" t="str">
            <v>欠</v>
          </cell>
          <cell r="AV256" t="str">
            <v>○</v>
          </cell>
          <cell r="AW256" t="str">
            <v>○</v>
          </cell>
          <cell r="AX256" t="str">
            <v>-</v>
          </cell>
        </row>
        <row r="257">
          <cell r="B257">
            <v>44905</v>
          </cell>
          <cell r="C257" t="str">
            <v>土</v>
          </cell>
          <cell r="D257" t="str">
            <v>特</v>
          </cell>
          <cell r="E257" t="str">
            <v>合唱コンクール</v>
          </cell>
          <cell r="X257" t="str">
            <v>鎌田，山田（幸）</v>
          </cell>
          <cell r="AA257" t="str">
            <v>✕</v>
          </cell>
          <cell r="AB257" t="str">
            <v>行</v>
          </cell>
          <cell r="AC257" t="str">
            <v>行</v>
          </cell>
          <cell r="AD257" t="str">
            <v>行</v>
          </cell>
          <cell r="AE257" t="str">
            <v>行</v>
          </cell>
          <cell r="AF257" t="str">
            <v>欠</v>
          </cell>
          <cell r="AG257" t="str">
            <v>欠</v>
          </cell>
          <cell r="AH257" t="str">
            <v>✕</v>
          </cell>
          <cell r="AI257" t="str">
            <v>行</v>
          </cell>
          <cell r="AJ257" t="str">
            <v>行</v>
          </cell>
          <cell r="AK257" t="str">
            <v>行</v>
          </cell>
          <cell r="AL257" t="str">
            <v>行</v>
          </cell>
          <cell r="AM257" t="str">
            <v>欠</v>
          </cell>
          <cell r="AN257" t="str">
            <v>欠</v>
          </cell>
          <cell r="AO257" t="str">
            <v>✕</v>
          </cell>
          <cell r="AP257" t="str">
            <v>行</v>
          </cell>
          <cell r="AQ257" t="str">
            <v>行</v>
          </cell>
          <cell r="AR257" t="str">
            <v>行</v>
          </cell>
          <cell r="AS257" t="str">
            <v>行</v>
          </cell>
          <cell r="AT257" t="str">
            <v>欠</v>
          </cell>
          <cell r="AU257" t="str">
            <v>欠</v>
          </cell>
          <cell r="AV257" t="str">
            <v>✕</v>
          </cell>
          <cell r="AW257" t="str">
            <v>✕</v>
          </cell>
          <cell r="AX257" t="str">
            <v>-</v>
          </cell>
        </row>
        <row r="258">
          <cell r="B258">
            <v>44906</v>
          </cell>
          <cell r="C258" t="str">
            <v>日</v>
          </cell>
          <cell r="X258" t="str">
            <v>鎌田，山田（幸）</v>
          </cell>
        </row>
        <row r="259">
          <cell r="B259">
            <v>44907</v>
          </cell>
          <cell r="C259" t="str">
            <v>月</v>
          </cell>
          <cell r="E259" t="str">
            <v>振替休業日（12月10日分）</v>
          </cell>
          <cell r="X259" t="str">
            <v>鎌田，山田（幸）</v>
          </cell>
        </row>
        <row r="260">
          <cell r="B260">
            <v>44908</v>
          </cell>
          <cell r="C260" t="str">
            <v>火</v>
          </cell>
          <cell r="D260" t="str">
            <v>B</v>
          </cell>
          <cell r="E260" t="str">
            <v>合同部活・領域部会⑧</v>
          </cell>
          <cell r="X260" t="str">
            <v>鎌田，山田（幸）</v>
          </cell>
          <cell r="Y260" t="str">
            <v>北村先生来校</v>
          </cell>
          <cell r="AA260" t="str">
            <v>○</v>
          </cell>
          <cell r="AB260" t="str">
            <v>火１</v>
          </cell>
          <cell r="AC260" t="str">
            <v>火２</v>
          </cell>
          <cell r="AD260" t="str">
            <v>火３</v>
          </cell>
          <cell r="AE260" t="str">
            <v>火４</v>
          </cell>
          <cell r="AF260" t="str">
            <v>火５</v>
          </cell>
          <cell r="AG260" t="str">
            <v>火６</v>
          </cell>
          <cell r="AH260" t="str">
            <v>○</v>
          </cell>
          <cell r="AI260" t="str">
            <v>火１</v>
          </cell>
          <cell r="AJ260" t="str">
            <v>火２</v>
          </cell>
          <cell r="AK260" t="str">
            <v>火３</v>
          </cell>
          <cell r="AL260" t="str">
            <v>火４</v>
          </cell>
          <cell r="AM260" t="str">
            <v>火５</v>
          </cell>
          <cell r="AN260" t="str">
            <v>火６</v>
          </cell>
          <cell r="AO260" t="str">
            <v>○</v>
          </cell>
          <cell r="AP260" t="str">
            <v>火１</v>
          </cell>
          <cell r="AQ260" t="str">
            <v>火２</v>
          </cell>
          <cell r="AR260" t="str">
            <v>火３</v>
          </cell>
          <cell r="AS260" t="str">
            <v>火４</v>
          </cell>
          <cell r="AT260" t="str">
            <v>火５</v>
          </cell>
          <cell r="AU260" t="str">
            <v>火６</v>
          </cell>
          <cell r="AV260" t="str">
            <v>○</v>
          </cell>
          <cell r="AW260" t="str">
            <v>○</v>
          </cell>
          <cell r="AX260" t="str">
            <v>-</v>
          </cell>
        </row>
        <row r="261">
          <cell r="B261">
            <v>44909</v>
          </cell>
          <cell r="C261" t="str">
            <v>水</v>
          </cell>
          <cell r="D261" t="str">
            <v>A</v>
          </cell>
          <cell r="E261" t="str">
            <v>１・２年CRT</v>
          </cell>
          <cell r="X261" t="str">
            <v>鎌田，山田（幸）</v>
          </cell>
          <cell r="AA261" t="str">
            <v>○</v>
          </cell>
          <cell r="AB261" t="str">
            <v>国テ</v>
          </cell>
          <cell r="AC261" t="str">
            <v>数テ</v>
          </cell>
          <cell r="AD261" t="str">
            <v>社テ</v>
          </cell>
          <cell r="AE261" t="str">
            <v>英テ</v>
          </cell>
          <cell r="AF261" t="str">
            <v>理テ</v>
          </cell>
          <cell r="AG261" t="str">
            <v>道</v>
          </cell>
          <cell r="AH261" t="str">
            <v>○</v>
          </cell>
          <cell r="AI261" t="str">
            <v>国テ</v>
          </cell>
          <cell r="AJ261" t="str">
            <v>数テ</v>
          </cell>
          <cell r="AK261" t="str">
            <v>社テ</v>
          </cell>
          <cell r="AL261" t="str">
            <v>英テ</v>
          </cell>
          <cell r="AM261" t="str">
            <v>理テ</v>
          </cell>
          <cell r="AN261" t="str">
            <v>道</v>
          </cell>
          <cell r="AO261" t="str">
            <v>○</v>
          </cell>
          <cell r="AP261" t="str">
            <v>水１</v>
          </cell>
          <cell r="AQ261" t="str">
            <v>水２</v>
          </cell>
          <cell r="AR261" t="str">
            <v>水３</v>
          </cell>
          <cell r="AS261" t="str">
            <v>水４</v>
          </cell>
          <cell r="AT261" t="str">
            <v>道</v>
          </cell>
          <cell r="AU261" t="str">
            <v>補</v>
          </cell>
          <cell r="AV261" t="str">
            <v>○</v>
          </cell>
          <cell r="AW261" t="str">
            <v>○</v>
          </cell>
          <cell r="AX261" t="str">
            <v>-</v>
          </cell>
        </row>
        <row r="262">
          <cell r="B262">
            <v>44910</v>
          </cell>
          <cell r="C262" t="str">
            <v>木</v>
          </cell>
          <cell r="D262" t="str">
            <v>A</v>
          </cell>
          <cell r="X262" t="str">
            <v>鎌田，山田（幸）</v>
          </cell>
          <cell r="Y262" t="str">
            <v>藤田先生来校</v>
          </cell>
          <cell r="AA262" t="str">
            <v>○</v>
          </cell>
          <cell r="AB262" t="str">
            <v>木１</v>
          </cell>
          <cell r="AC262" t="str">
            <v>木２</v>
          </cell>
          <cell r="AD262" t="str">
            <v>木３</v>
          </cell>
          <cell r="AE262" t="str">
            <v>木４</v>
          </cell>
          <cell r="AF262" t="str">
            <v>木５</v>
          </cell>
          <cell r="AG262" t="str">
            <v>補</v>
          </cell>
          <cell r="AH262" t="str">
            <v>○</v>
          </cell>
          <cell r="AI262" t="str">
            <v>木１</v>
          </cell>
          <cell r="AJ262" t="str">
            <v>木２</v>
          </cell>
          <cell r="AK262" t="str">
            <v>木３</v>
          </cell>
          <cell r="AL262" t="str">
            <v>木４</v>
          </cell>
          <cell r="AM262" t="str">
            <v>木５</v>
          </cell>
          <cell r="AN262" t="str">
            <v>補</v>
          </cell>
          <cell r="AO262" t="str">
            <v>○</v>
          </cell>
          <cell r="AP262" t="str">
            <v>木１</v>
          </cell>
          <cell r="AQ262" t="str">
            <v>木２</v>
          </cell>
          <cell r="AR262" t="str">
            <v>木３</v>
          </cell>
          <cell r="AS262" t="str">
            <v>木４</v>
          </cell>
          <cell r="AT262" t="str">
            <v>木５</v>
          </cell>
          <cell r="AU262" t="str">
            <v>補</v>
          </cell>
          <cell r="AV262" t="str">
            <v>○</v>
          </cell>
          <cell r="AW262" t="str">
            <v>○</v>
          </cell>
          <cell r="AX262" t="str">
            <v>-</v>
          </cell>
        </row>
        <row r="263">
          <cell r="B263">
            <v>44911</v>
          </cell>
          <cell r="C263" t="str">
            <v>金</v>
          </cell>
          <cell r="D263" t="str">
            <v>B</v>
          </cell>
          <cell r="K263" t="str">
            <v>丹野：町教務主任会議，行事調整会議</v>
          </cell>
          <cell r="X263" t="str">
            <v>鎌田，山田（幸）</v>
          </cell>
          <cell r="AA263" t="str">
            <v>○</v>
          </cell>
          <cell r="AB263" t="str">
            <v>金１</v>
          </cell>
          <cell r="AC263" t="str">
            <v>金２</v>
          </cell>
          <cell r="AD263" t="str">
            <v>金３</v>
          </cell>
          <cell r="AE263" t="str">
            <v>金４</v>
          </cell>
          <cell r="AF263" t="str">
            <v>金５</v>
          </cell>
          <cell r="AG263" t="str">
            <v>金６</v>
          </cell>
          <cell r="AH263" t="str">
            <v>○</v>
          </cell>
          <cell r="AI263" t="str">
            <v>金１</v>
          </cell>
          <cell r="AJ263" t="str">
            <v>金２</v>
          </cell>
          <cell r="AK263" t="str">
            <v>金３</v>
          </cell>
          <cell r="AL263" t="str">
            <v>金４</v>
          </cell>
          <cell r="AM263" t="str">
            <v>金５</v>
          </cell>
          <cell r="AN263" t="str">
            <v>金６</v>
          </cell>
          <cell r="AO263" t="str">
            <v>○</v>
          </cell>
          <cell r="AP263" t="str">
            <v>金１</v>
          </cell>
          <cell r="AQ263" t="str">
            <v>金２</v>
          </cell>
          <cell r="AR263" t="str">
            <v>金３</v>
          </cell>
          <cell r="AS263" t="str">
            <v>金４</v>
          </cell>
          <cell r="AT263" t="str">
            <v>金５</v>
          </cell>
          <cell r="AU263" t="str">
            <v>金６</v>
          </cell>
          <cell r="AV263" t="str">
            <v>○</v>
          </cell>
          <cell r="AW263" t="str">
            <v>○</v>
          </cell>
          <cell r="AX263" t="str">
            <v>-</v>
          </cell>
        </row>
        <row r="264">
          <cell r="B264">
            <v>44912</v>
          </cell>
          <cell r="C264" t="str">
            <v>土</v>
          </cell>
          <cell r="D264" t="str">
            <v>B</v>
          </cell>
          <cell r="X264" t="str">
            <v>鎌田，山田（幸）</v>
          </cell>
        </row>
        <row r="265">
          <cell r="B265">
            <v>44913</v>
          </cell>
          <cell r="C265" t="str">
            <v>日</v>
          </cell>
          <cell r="X265" t="str">
            <v>鎌田，山田（幸）</v>
          </cell>
        </row>
        <row r="266">
          <cell r="B266">
            <v>44914</v>
          </cell>
          <cell r="C266" t="str">
            <v>月</v>
          </cell>
          <cell r="D266" t="str">
            <v>A</v>
          </cell>
          <cell r="X266" t="str">
            <v>鎌田，山田（幸）</v>
          </cell>
          <cell r="AA266" t="str">
            <v>○</v>
          </cell>
          <cell r="AB266" t="str">
            <v>月１</v>
          </cell>
          <cell r="AC266" t="str">
            <v>月２</v>
          </cell>
          <cell r="AD266" t="str">
            <v>月３</v>
          </cell>
          <cell r="AE266" t="str">
            <v>月４</v>
          </cell>
          <cell r="AF266" t="str">
            <v>学</v>
          </cell>
          <cell r="AG266" t="str">
            <v>補</v>
          </cell>
          <cell r="AH266" t="str">
            <v>○</v>
          </cell>
          <cell r="AI266" t="str">
            <v>月１</v>
          </cell>
          <cell r="AJ266" t="str">
            <v>月２</v>
          </cell>
          <cell r="AK266" t="str">
            <v>月３</v>
          </cell>
          <cell r="AL266" t="str">
            <v>月４</v>
          </cell>
          <cell r="AM266" t="str">
            <v>学</v>
          </cell>
          <cell r="AN266" t="str">
            <v>補</v>
          </cell>
          <cell r="AO266" t="str">
            <v>○</v>
          </cell>
          <cell r="AP266" t="str">
            <v>月１</v>
          </cell>
          <cell r="AQ266" t="str">
            <v>月２</v>
          </cell>
          <cell r="AR266" t="str">
            <v>月３</v>
          </cell>
          <cell r="AS266" t="str">
            <v>月４</v>
          </cell>
          <cell r="AT266" t="str">
            <v>学</v>
          </cell>
          <cell r="AU266" t="str">
            <v>補</v>
          </cell>
          <cell r="AV266" t="str">
            <v>○</v>
          </cell>
          <cell r="AW266" t="str">
            <v>○</v>
          </cell>
          <cell r="AX266" t="str">
            <v>-</v>
          </cell>
        </row>
        <row r="267">
          <cell r="B267">
            <v>44915</v>
          </cell>
          <cell r="C267" t="str">
            <v>火</v>
          </cell>
          <cell r="D267" t="str">
            <v>A</v>
          </cell>
          <cell r="X267" t="str">
            <v>鎌田，山田（幸）</v>
          </cell>
          <cell r="Y267" t="str">
            <v>北村先生来校</v>
          </cell>
          <cell r="AA267" t="str">
            <v>○</v>
          </cell>
          <cell r="AB267" t="str">
            <v>火１</v>
          </cell>
          <cell r="AC267" t="str">
            <v>火２</v>
          </cell>
          <cell r="AD267" t="str">
            <v>火３</v>
          </cell>
          <cell r="AE267" t="str">
            <v>火４</v>
          </cell>
          <cell r="AF267" t="str">
            <v>火５</v>
          </cell>
          <cell r="AG267" t="str">
            <v>火６</v>
          </cell>
          <cell r="AH267" t="str">
            <v>○</v>
          </cell>
          <cell r="AI267" t="str">
            <v>火１</v>
          </cell>
          <cell r="AJ267" t="str">
            <v>火２</v>
          </cell>
          <cell r="AK267" t="str">
            <v>火３</v>
          </cell>
          <cell r="AL267" t="str">
            <v>火４</v>
          </cell>
          <cell r="AM267" t="str">
            <v>火５</v>
          </cell>
          <cell r="AN267" t="str">
            <v>火６</v>
          </cell>
          <cell r="AO267" t="str">
            <v>○</v>
          </cell>
          <cell r="AP267" t="str">
            <v>火１</v>
          </cell>
          <cell r="AQ267" t="str">
            <v>火２</v>
          </cell>
          <cell r="AR267" t="str">
            <v>火３</v>
          </cell>
          <cell r="AS267" t="str">
            <v>火４</v>
          </cell>
          <cell r="AT267" t="str">
            <v>火５</v>
          </cell>
          <cell r="AU267" t="str">
            <v>火６</v>
          </cell>
          <cell r="AV267" t="str">
            <v>○</v>
          </cell>
          <cell r="AW267" t="str">
            <v>○</v>
          </cell>
          <cell r="AX267" t="str">
            <v>-</v>
          </cell>
        </row>
        <row r="268">
          <cell r="B268">
            <v>44916</v>
          </cell>
          <cell r="C268" t="str">
            <v>水</v>
          </cell>
          <cell r="D268" t="str">
            <v>A</v>
          </cell>
          <cell r="X268" t="str">
            <v>鎌田，山田（幸）</v>
          </cell>
          <cell r="AA268" t="str">
            <v>○</v>
          </cell>
          <cell r="AB268" t="str">
            <v>水１</v>
          </cell>
          <cell r="AC268" t="str">
            <v>水２</v>
          </cell>
          <cell r="AD268" t="str">
            <v>水３</v>
          </cell>
          <cell r="AE268" t="str">
            <v>水４</v>
          </cell>
          <cell r="AF268" t="str">
            <v>道</v>
          </cell>
          <cell r="AG268" t="str">
            <v>補</v>
          </cell>
          <cell r="AH268" t="str">
            <v>○</v>
          </cell>
          <cell r="AI268" t="str">
            <v>水１</v>
          </cell>
          <cell r="AJ268" t="str">
            <v>水２</v>
          </cell>
          <cell r="AK268" t="str">
            <v>水３</v>
          </cell>
          <cell r="AL268" t="str">
            <v>水４</v>
          </cell>
          <cell r="AM268" t="str">
            <v>道</v>
          </cell>
          <cell r="AN268" t="str">
            <v>補</v>
          </cell>
          <cell r="AO268" t="str">
            <v>○</v>
          </cell>
          <cell r="AP268" t="str">
            <v>水１</v>
          </cell>
          <cell r="AQ268" t="str">
            <v>水２</v>
          </cell>
          <cell r="AR268" t="str">
            <v>水３</v>
          </cell>
          <cell r="AS268" t="str">
            <v>水４</v>
          </cell>
          <cell r="AT268" t="str">
            <v>道</v>
          </cell>
          <cell r="AU268" t="str">
            <v>補</v>
          </cell>
          <cell r="AV268" t="str">
            <v>○</v>
          </cell>
          <cell r="AW268" t="str">
            <v>○</v>
          </cell>
          <cell r="AX268" t="str">
            <v>-</v>
          </cell>
        </row>
        <row r="269">
          <cell r="B269">
            <v>44917</v>
          </cell>
          <cell r="C269" t="str">
            <v>木</v>
          </cell>
          <cell r="D269" t="str">
            <v>A</v>
          </cell>
          <cell r="E269" t="str">
            <v>飲酒運転根絶運動の日</v>
          </cell>
          <cell r="X269" t="str">
            <v>鎌田，山田（幸）</v>
          </cell>
          <cell r="Y269" t="str">
            <v>藤田先生来校</v>
          </cell>
          <cell r="AA269" t="str">
            <v>○</v>
          </cell>
          <cell r="AB269" t="str">
            <v>木１</v>
          </cell>
          <cell r="AC269" t="str">
            <v>木２</v>
          </cell>
          <cell r="AD269" t="str">
            <v>木３</v>
          </cell>
          <cell r="AE269" t="str">
            <v>木４</v>
          </cell>
          <cell r="AF269" t="str">
            <v>木５</v>
          </cell>
          <cell r="AG269" t="str">
            <v>補</v>
          </cell>
          <cell r="AH269" t="str">
            <v>○</v>
          </cell>
          <cell r="AI269" t="str">
            <v>木１</v>
          </cell>
          <cell r="AJ269" t="str">
            <v>木２</v>
          </cell>
          <cell r="AK269" t="str">
            <v>木３</v>
          </cell>
          <cell r="AL269" t="str">
            <v>木４</v>
          </cell>
          <cell r="AM269" t="str">
            <v>木５</v>
          </cell>
          <cell r="AN269" t="str">
            <v>補</v>
          </cell>
          <cell r="AO269" t="str">
            <v>○</v>
          </cell>
          <cell r="AP269" t="str">
            <v>木１</v>
          </cell>
          <cell r="AQ269" t="str">
            <v>木２</v>
          </cell>
          <cell r="AR269" t="str">
            <v>木３</v>
          </cell>
          <cell r="AS269" t="str">
            <v>木４</v>
          </cell>
          <cell r="AT269" t="str">
            <v>木５</v>
          </cell>
          <cell r="AU269" t="str">
            <v>補</v>
          </cell>
          <cell r="AV269" t="str">
            <v>○</v>
          </cell>
          <cell r="AW269" t="str">
            <v>○</v>
          </cell>
          <cell r="AX269" t="str">
            <v>-</v>
          </cell>
        </row>
        <row r="270">
          <cell r="B270">
            <v>44918</v>
          </cell>
          <cell r="C270" t="str">
            <v>金</v>
          </cell>
          <cell r="D270" t="str">
            <v>B</v>
          </cell>
          <cell r="E270" t="str">
            <v>職員会議10</v>
          </cell>
          <cell r="F270" t="str">
            <v>総合発表会③</v>
          </cell>
          <cell r="G270" t="str">
            <v>全校集会（3校時）</v>
          </cell>
          <cell r="H270" t="str">
            <v>大掃除（４校時）</v>
          </cell>
          <cell r="X270" t="str">
            <v>鎌田，山田（幸）</v>
          </cell>
          <cell r="AA270" t="str">
            <v>○</v>
          </cell>
          <cell r="AB270" t="str">
            <v>総</v>
          </cell>
          <cell r="AC270" t="str">
            <v>総</v>
          </cell>
          <cell r="AD270" t="str">
            <v>行</v>
          </cell>
          <cell r="AE270" t="str">
            <v>行</v>
          </cell>
          <cell r="AF270" t="str">
            <v>学</v>
          </cell>
          <cell r="AG270" t="str">
            <v>欠</v>
          </cell>
          <cell r="AH270" t="str">
            <v>○</v>
          </cell>
          <cell r="AI270" t="str">
            <v>総</v>
          </cell>
          <cell r="AJ270" t="str">
            <v>総</v>
          </cell>
          <cell r="AK270" t="str">
            <v>行</v>
          </cell>
          <cell r="AL270" t="str">
            <v>行</v>
          </cell>
          <cell r="AM270" t="str">
            <v>学</v>
          </cell>
          <cell r="AN270" t="str">
            <v>欠</v>
          </cell>
          <cell r="AO270" t="str">
            <v>○</v>
          </cell>
          <cell r="AP270" t="str">
            <v>総</v>
          </cell>
          <cell r="AQ270" t="str">
            <v>総</v>
          </cell>
          <cell r="AR270" t="str">
            <v>行</v>
          </cell>
          <cell r="AS270" t="str">
            <v>行</v>
          </cell>
          <cell r="AT270" t="str">
            <v>学</v>
          </cell>
          <cell r="AU270" t="str">
            <v>欠</v>
          </cell>
          <cell r="AV270" t="str">
            <v>×</v>
          </cell>
          <cell r="AW270" t="str">
            <v>×</v>
          </cell>
          <cell r="AX270" t="str">
            <v>-</v>
          </cell>
        </row>
        <row r="271">
          <cell r="B271">
            <v>44919</v>
          </cell>
          <cell r="C271" t="str">
            <v>土</v>
          </cell>
          <cell r="X271" t="str">
            <v>鎌田，山田（幸）</v>
          </cell>
        </row>
        <row r="272">
          <cell r="B272">
            <v>44920</v>
          </cell>
          <cell r="C272" t="str">
            <v>日</v>
          </cell>
          <cell r="X272" t="str">
            <v>鎌田，山田（幸）</v>
          </cell>
        </row>
        <row r="273">
          <cell r="B273">
            <v>44921</v>
          </cell>
          <cell r="C273" t="str">
            <v>月</v>
          </cell>
          <cell r="E273" t="str">
            <v>冬季休業日</v>
          </cell>
          <cell r="K273" t="str">
            <v>高梨：文書送達</v>
          </cell>
          <cell r="X273" t="str">
            <v>鎌田，山田（幸）</v>
          </cell>
        </row>
        <row r="274">
          <cell r="B274">
            <v>44922</v>
          </cell>
          <cell r="C274" t="str">
            <v>火</v>
          </cell>
          <cell r="E274" t="str">
            <v>冬季休業日</v>
          </cell>
          <cell r="X274" t="str">
            <v>鎌田，山田（幸）</v>
          </cell>
        </row>
        <row r="275">
          <cell r="B275">
            <v>44923</v>
          </cell>
          <cell r="C275" t="str">
            <v>水</v>
          </cell>
          <cell r="E275" t="str">
            <v>冬季休業日</v>
          </cell>
          <cell r="X275" t="str">
            <v>鎌田，山田（幸）</v>
          </cell>
        </row>
        <row r="276">
          <cell r="B276">
            <v>44924</v>
          </cell>
          <cell r="C276" t="str">
            <v>木</v>
          </cell>
          <cell r="E276" t="str">
            <v>冬季休業日</v>
          </cell>
          <cell r="X276" t="str">
            <v>鎌田，山田（幸）</v>
          </cell>
        </row>
        <row r="277">
          <cell r="B277">
            <v>44925</v>
          </cell>
          <cell r="C277" t="str">
            <v>金</v>
          </cell>
          <cell r="E277" t="str">
            <v>冬季休業日</v>
          </cell>
          <cell r="X277" t="str">
            <v>鎌田，山田（幸）</v>
          </cell>
        </row>
        <row r="278">
          <cell r="B278">
            <v>44926</v>
          </cell>
          <cell r="C278" t="str">
            <v>土</v>
          </cell>
          <cell r="X278" t="str">
            <v>鎌田，山田（幸）</v>
          </cell>
        </row>
        <row r="279">
          <cell r="B279">
            <v>44927</v>
          </cell>
          <cell r="C279" t="str">
            <v>日</v>
          </cell>
          <cell r="E279" t="str">
            <v>元日</v>
          </cell>
          <cell r="X279" t="str">
            <v>鎌田，山田（幸）</v>
          </cell>
        </row>
        <row r="280">
          <cell r="B280">
            <v>44928</v>
          </cell>
          <cell r="C280" t="str">
            <v>月</v>
          </cell>
          <cell r="E280" t="str">
            <v>冬季休業日</v>
          </cell>
          <cell r="X280" t="str">
            <v>鎌田，山田（幸）</v>
          </cell>
        </row>
        <row r="281">
          <cell r="B281">
            <v>44929</v>
          </cell>
          <cell r="C281" t="str">
            <v>火</v>
          </cell>
          <cell r="E281" t="str">
            <v>冬季休業日</v>
          </cell>
          <cell r="X281" t="str">
            <v>鎌田，山田（幸）</v>
          </cell>
        </row>
        <row r="282">
          <cell r="B282">
            <v>44930</v>
          </cell>
          <cell r="C282" t="str">
            <v>水</v>
          </cell>
          <cell r="E282" t="str">
            <v>冬季休業日</v>
          </cell>
          <cell r="X282" t="str">
            <v>鎌田，山田（幸）</v>
          </cell>
        </row>
        <row r="283">
          <cell r="B283">
            <v>44931</v>
          </cell>
          <cell r="C283" t="str">
            <v>木</v>
          </cell>
          <cell r="E283" t="str">
            <v>冬季休業日</v>
          </cell>
          <cell r="F283" t="str">
            <v>第1回検討部会（指導部・研究部）</v>
          </cell>
          <cell r="X283" t="str">
            <v>鎌田，山田（幸）</v>
          </cell>
        </row>
        <row r="284">
          <cell r="B284">
            <v>44932</v>
          </cell>
          <cell r="C284" t="str">
            <v>金</v>
          </cell>
          <cell r="E284" t="str">
            <v>冬季休業日</v>
          </cell>
          <cell r="F284" t="str">
            <v>第1回検討部会（教務部・事務部）</v>
          </cell>
          <cell r="G284" t="str">
            <v>安全点検日</v>
          </cell>
          <cell r="X284" t="str">
            <v>鎌田，山田（幸）</v>
          </cell>
        </row>
        <row r="285">
          <cell r="B285">
            <v>44933</v>
          </cell>
          <cell r="C285" t="str">
            <v>土</v>
          </cell>
          <cell r="X285" t="str">
            <v>鎌田，山田（幸）</v>
          </cell>
        </row>
        <row r="286">
          <cell r="B286">
            <v>44934</v>
          </cell>
          <cell r="C286" t="str">
            <v>日</v>
          </cell>
          <cell r="X286" t="str">
            <v>鎌田，山田（幸）</v>
          </cell>
        </row>
        <row r="287">
          <cell r="B287">
            <v>44935</v>
          </cell>
          <cell r="C287" t="str">
            <v>月</v>
          </cell>
          <cell r="E287" t="str">
            <v>成人の日</v>
          </cell>
          <cell r="X287" t="str">
            <v>鎌田，山田（幸）</v>
          </cell>
        </row>
        <row r="288">
          <cell r="B288">
            <v>44936</v>
          </cell>
          <cell r="C288" t="str">
            <v>火</v>
          </cell>
          <cell r="D288" t="str">
            <v>A</v>
          </cell>
          <cell r="E288" t="str">
            <v>全校集会（1校時）</v>
          </cell>
          <cell r="F288" t="str">
            <v>実力テスト（全学年）</v>
          </cell>
          <cell r="X288" t="str">
            <v>鎌田，山田（幸）</v>
          </cell>
          <cell r="Y288" t="str">
            <v>北村先生来校</v>
          </cell>
          <cell r="AA288" t="str">
            <v>○</v>
          </cell>
          <cell r="AB288" t="str">
            <v>行</v>
          </cell>
          <cell r="AC288" t="str">
            <v>国テ</v>
          </cell>
          <cell r="AD288" t="str">
            <v>数テ</v>
          </cell>
          <cell r="AE288" t="str">
            <v>社テ</v>
          </cell>
          <cell r="AF288" t="str">
            <v>英テ</v>
          </cell>
          <cell r="AG288" t="str">
            <v>理テ</v>
          </cell>
          <cell r="AH288" t="str">
            <v>○</v>
          </cell>
          <cell r="AI288" t="str">
            <v>行</v>
          </cell>
          <cell r="AJ288" t="str">
            <v>国テ</v>
          </cell>
          <cell r="AK288" t="str">
            <v>数テ</v>
          </cell>
          <cell r="AL288" t="str">
            <v>社テ</v>
          </cell>
          <cell r="AM288" t="str">
            <v>英テ</v>
          </cell>
          <cell r="AN288" t="str">
            <v>理テ</v>
          </cell>
          <cell r="AO288" t="str">
            <v>○</v>
          </cell>
          <cell r="AP288" t="str">
            <v>行</v>
          </cell>
          <cell r="AQ288" t="str">
            <v>国テ</v>
          </cell>
          <cell r="AR288" t="str">
            <v>数テ</v>
          </cell>
          <cell r="AS288" t="str">
            <v>社テ</v>
          </cell>
          <cell r="AT288" t="str">
            <v>英テ</v>
          </cell>
          <cell r="AU288" t="str">
            <v>理テ</v>
          </cell>
          <cell r="AV288" t="str">
            <v>○</v>
          </cell>
          <cell r="AW288" t="str">
            <v>○</v>
          </cell>
          <cell r="AX288" t="str">
            <v>-</v>
          </cell>
        </row>
        <row r="289">
          <cell r="B289">
            <v>44937</v>
          </cell>
          <cell r="C289" t="str">
            <v>水</v>
          </cell>
          <cell r="D289" t="str">
            <v>B</v>
          </cell>
          <cell r="E289" t="str">
            <v>専門委員会・中央委員会</v>
          </cell>
          <cell r="F289" t="str">
            <v>主任者会（3校時）</v>
          </cell>
          <cell r="G289" t="str">
            <v>私立推薦入試</v>
          </cell>
          <cell r="X289" t="str">
            <v>鎌田，山田（幸）</v>
          </cell>
          <cell r="AA289" t="str">
            <v>○</v>
          </cell>
          <cell r="AB289" t="str">
            <v>水１</v>
          </cell>
          <cell r="AC289" t="str">
            <v>水２</v>
          </cell>
          <cell r="AD289" t="str">
            <v>水３</v>
          </cell>
          <cell r="AE289" t="str">
            <v>水４</v>
          </cell>
          <cell r="AF289" t="str">
            <v>道</v>
          </cell>
          <cell r="AG289" t="str">
            <v>欠</v>
          </cell>
          <cell r="AH289" t="str">
            <v>○</v>
          </cell>
          <cell r="AI289" t="str">
            <v>水１</v>
          </cell>
          <cell r="AJ289" t="str">
            <v>水２</v>
          </cell>
          <cell r="AK289" t="str">
            <v>水３</v>
          </cell>
          <cell r="AL289" t="str">
            <v>水４</v>
          </cell>
          <cell r="AM289" t="str">
            <v>道</v>
          </cell>
          <cell r="AN289" t="str">
            <v>欠</v>
          </cell>
          <cell r="AO289" t="str">
            <v>○</v>
          </cell>
          <cell r="AP289" t="str">
            <v>水１</v>
          </cell>
          <cell r="AQ289" t="str">
            <v>水２</v>
          </cell>
          <cell r="AR289" t="str">
            <v>水３</v>
          </cell>
          <cell r="AS289" t="str">
            <v>水４</v>
          </cell>
          <cell r="AT289" t="str">
            <v>道</v>
          </cell>
          <cell r="AU289" t="str">
            <v>欠</v>
          </cell>
          <cell r="AV289" t="str">
            <v>×</v>
          </cell>
          <cell r="AW289" t="str">
            <v>×</v>
          </cell>
          <cell r="AX289" t="str">
            <v>-</v>
          </cell>
        </row>
        <row r="290">
          <cell r="B290">
            <v>44938</v>
          </cell>
          <cell r="C290" t="str">
            <v>木</v>
          </cell>
          <cell r="D290" t="str">
            <v>A</v>
          </cell>
          <cell r="E290" t="str">
            <v>打合せ8:10</v>
          </cell>
          <cell r="X290" t="str">
            <v>鎌田，山田（幸）</v>
          </cell>
          <cell r="Y290" t="str">
            <v>藤田先生来校</v>
          </cell>
          <cell r="AA290" t="str">
            <v>○</v>
          </cell>
          <cell r="AB290" t="str">
            <v>木１</v>
          </cell>
          <cell r="AC290" t="str">
            <v>木２</v>
          </cell>
          <cell r="AD290" t="str">
            <v>木３</v>
          </cell>
          <cell r="AE290" t="str">
            <v>木４</v>
          </cell>
          <cell r="AF290" t="str">
            <v>木５</v>
          </cell>
          <cell r="AG290" t="str">
            <v>補</v>
          </cell>
          <cell r="AH290" t="str">
            <v>○</v>
          </cell>
          <cell r="AI290" t="str">
            <v>木１</v>
          </cell>
          <cell r="AJ290" t="str">
            <v>木２</v>
          </cell>
          <cell r="AK290" t="str">
            <v>木３</v>
          </cell>
          <cell r="AL290" t="str">
            <v>木４</v>
          </cell>
          <cell r="AM290" t="str">
            <v>木５</v>
          </cell>
          <cell r="AN290" t="str">
            <v>補</v>
          </cell>
          <cell r="AO290" t="str">
            <v>○</v>
          </cell>
          <cell r="AP290" t="str">
            <v>木１</v>
          </cell>
          <cell r="AQ290" t="str">
            <v>木２</v>
          </cell>
          <cell r="AR290" t="str">
            <v>木３</v>
          </cell>
          <cell r="AS290" t="str">
            <v>木４</v>
          </cell>
          <cell r="AT290" t="str">
            <v>木５</v>
          </cell>
          <cell r="AU290" t="str">
            <v>補</v>
          </cell>
          <cell r="AV290" t="str">
            <v>○</v>
          </cell>
          <cell r="AW290" t="str">
            <v>○</v>
          </cell>
          <cell r="AX290" t="str">
            <v>-</v>
          </cell>
        </row>
        <row r="291">
          <cell r="B291">
            <v>44939</v>
          </cell>
          <cell r="C291" t="str">
            <v>金</v>
          </cell>
          <cell r="D291" t="str">
            <v>A</v>
          </cell>
          <cell r="X291" t="str">
            <v>鎌田，山田（幸）</v>
          </cell>
          <cell r="AA291" t="str">
            <v>○</v>
          </cell>
          <cell r="AB291" t="str">
            <v>金１</v>
          </cell>
          <cell r="AC291" t="str">
            <v>金２</v>
          </cell>
          <cell r="AD291" t="str">
            <v>金３</v>
          </cell>
          <cell r="AE291" t="str">
            <v>金４</v>
          </cell>
          <cell r="AF291" t="str">
            <v>金５</v>
          </cell>
          <cell r="AG291" t="str">
            <v>金６</v>
          </cell>
          <cell r="AH291" t="str">
            <v>○</v>
          </cell>
          <cell r="AI291" t="str">
            <v>金１</v>
          </cell>
          <cell r="AJ291" t="str">
            <v>金２</v>
          </cell>
          <cell r="AK291" t="str">
            <v>金３</v>
          </cell>
          <cell r="AL291" t="str">
            <v>金４</v>
          </cell>
          <cell r="AM291" t="str">
            <v>金５</v>
          </cell>
          <cell r="AN291" t="str">
            <v>金６</v>
          </cell>
          <cell r="AO291" t="str">
            <v>○</v>
          </cell>
          <cell r="AP291" t="str">
            <v>金１</v>
          </cell>
          <cell r="AQ291" t="str">
            <v>金２</v>
          </cell>
          <cell r="AR291" t="str">
            <v>金３</v>
          </cell>
          <cell r="AS291" t="str">
            <v>金４</v>
          </cell>
          <cell r="AT291" t="str">
            <v>金５</v>
          </cell>
          <cell r="AU291" t="str">
            <v>金６</v>
          </cell>
          <cell r="AV291" t="str">
            <v>○</v>
          </cell>
          <cell r="AW291" t="str">
            <v>○</v>
          </cell>
          <cell r="AX291" t="str">
            <v>-</v>
          </cell>
        </row>
        <row r="292">
          <cell r="B292">
            <v>44940</v>
          </cell>
          <cell r="C292" t="str">
            <v>土</v>
          </cell>
          <cell r="X292" t="str">
            <v>鎌田，山田（幸）</v>
          </cell>
        </row>
        <row r="293">
          <cell r="B293">
            <v>44941</v>
          </cell>
          <cell r="C293" t="str">
            <v>日</v>
          </cell>
          <cell r="X293" t="str">
            <v>鎌田，山田（幸）</v>
          </cell>
        </row>
        <row r="294">
          <cell r="B294">
            <v>44942</v>
          </cell>
          <cell r="C294" t="str">
            <v>月</v>
          </cell>
          <cell r="D294" t="str">
            <v>B</v>
          </cell>
          <cell r="E294" t="str">
            <v>合同部活・領域部会⑨</v>
          </cell>
          <cell r="J294" t="str">
            <v>総（職業１立志１）</v>
          </cell>
          <cell r="K294" t="str">
            <v>教頭：管内教頭会研修会（合庁）</v>
          </cell>
          <cell r="X294" t="str">
            <v>鎌田，山田（幸）</v>
          </cell>
          <cell r="AA294" t="str">
            <v>○</v>
          </cell>
          <cell r="AB294" t="str">
            <v>月１</v>
          </cell>
          <cell r="AC294" t="str">
            <v>月２</v>
          </cell>
          <cell r="AD294" t="str">
            <v>月３</v>
          </cell>
          <cell r="AE294" t="str">
            <v>月４</v>
          </cell>
          <cell r="AF294" t="str">
            <v>学</v>
          </cell>
          <cell r="AG294" t="str">
            <v>総</v>
          </cell>
          <cell r="AH294" t="str">
            <v>○</v>
          </cell>
          <cell r="AI294" t="str">
            <v>月１</v>
          </cell>
          <cell r="AJ294" t="str">
            <v>月２</v>
          </cell>
          <cell r="AK294" t="str">
            <v>月３</v>
          </cell>
          <cell r="AL294" t="str">
            <v>月４</v>
          </cell>
          <cell r="AM294" t="str">
            <v>学</v>
          </cell>
          <cell r="AN294" t="str">
            <v>総</v>
          </cell>
          <cell r="AO294" t="str">
            <v>○</v>
          </cell>
          <cell r="AP294" t="str">
            <v>月１</v>
          </cell>
          <cell r="AQ294" t="str">
            <v>月２</v>
          </cell>
          <cell r="AR294" t="str">
            <v>月３</v>
          </cell>
          <cell r="AS294" t="str">
            <v>月４</v>
          </cell>
          <cell r="AT294" t="str">
            <v>学</v>
          </cell>
          <cell r="AU294" t="str">
            <v>補</v>
          </cell>
          <cell r="AV294" t="str">
            <v>○</v>
          </cell>
          <cell r="AW294" t="str">
            <v>○</v>
          </cell>
          <cell r="AX294" t="str">
            <v>-</v>
          </cell>
        </row>
        <row r="295">
          <cell r="B295">
            <v>44943</v>
          </cell>
          <cell r="C295" t="str">
            <v>火</v>
          </cell>
          <cell r="D295" t="str">
            <v>A</v>
          </cell>
          <cell r="X295" t="str">
            <v>鎌田，山田（幸）</v>
          </cell>
          <cell r="Y295" t="str">
            <v>北村先生来校</v>
          </cell>
          <cell r="AA295" t="str">
            <v>○</v>
          </cell>
          <cell r="AB295" t="str">
            <v>火１</v>
          </cell>
          <cell r="AC295" t="str">
            <v>火２</v>
          </cell>
          <cell r="AD295" t="str">
            <v>火３</v>
          </cell>
          <cell r="AE295" t="str">
            <v>火４</v>
          </cell>
          <cell r="AF295" t="str">
            <v>火５</v>
          </cell>
          <cell r="AG295" t="str">
            <v>火６</v>
          </cell>
          <cell r="AH295" t="str">
            <v>○</v>
          </cell>
          <cell r="AI295" t="str">
            <v>火１</v>
          </cell>
          <cell r="AJ295" t="str">
            <v>火２</v>
          </cell>
          <cell r="AK295" t="str">
            <v>火３</v>
          </cell>
          <cell r="AL295" t="str">
            <v>火４</v>
          </cell>
          <cell r="AM295" t="str">
            <v>火５</v>
          </cell>
          <cell r="AN295" t="str">
            <v>火６</v>
          </cell>
          <cell r="AO295" t="str">
            <v>○</v>
          </cell>
          <cell r="AP295" t="str">
            <v>火１</v>
          </cell>
          <cell r="AQ295" t="str">
            <v>火２</v>
          </cell>
          <cell r="AR295" t="str">
            <v>火３</v>
          </cell>
          <cell r="AS295" t="str">
            <v>火４</v>
          </cell>
          <cell r="AT295" t="str">
            <v>火５</v>
          </cell>
          <cell r="AU295" t="str">
            <v>火６</v>
          </cell>
          <cell r="AV295" t="str">
            <v>○</v>
          </cell>
          <cell r="AW295" t="str">
            <v>○</v>
          </cell>
          <cell r="AX295" t="str">
            <v>-</v>
          </cell>
        </row>
        <row r="296">
          <cell r="B296">
            <v>44944</v>
          </cell>
          <cell r="C296" t="str">
            <v>水</v>
          </cell>
          <cell r="D296" t="str">
            <v>A</v>
          </cell>
          <cell r="E296" t="str">
            <v>主任者会（3校時）</v>
          </cell>
          <cell r="J296" t="str">
            <v>総（職業２立志２）</v>
          </cell>
          <cell r="X296" t="str">
            <v>鎌田，山田（幸）</v>
          </cell>
          <cell r="AA296" t="str">
            <v>○</v>
          </cell>
          <cell r="AB296" t="str">
            <v>水１</v>
          </cell>
          <cell r="AC296" t="str">
            <v>水２</v>
          </cell>
          <cell r="AD296" t="str">
            <v>水３</v>
          </cell>
          <cell r="AE296" t="str">
            <v>水４</v>
          </cell>
          <cell r="AF296" t="str">
            <v>道</v>
          </cell>
          <cell r="AG296" t="str">
            <v>総</v>
          </cell>
          <cell r="AH296" t="str">
            <v>○</v>
          </cell>
          <cell r="AI296" t="str">
            <v>水１</v>
          </cell>
          <cell r="AJ296" t="str">
            <v>水２</v>
          </cell>
          <cell r="AK296" t="str">
            <v>水３</v>
          </cell>
          <cell r="AL296" t="str">
            <v>水４</v>
          </cell>
          <cell r="AM296" t="str">
            <v>道</v>
          </cell>
          <cell r="AN296" t="str">
            <v>総</v>
          </cell>
          <cell r="AO296" t="str">
            <v>○</v>
          </cell>
          <cell r="AP296" t="str">
            <v>水１</v>
          </cell>
          <cell r="AQ296" t="str">
            <v>水２</v>
          </cell>
          <cell r="AR296" t="str">
            <v>水３</v>
          </cell>
          <cell r="AS296" t="str">
            <v>水４</v>
          </cell>
          <cell r="AT296" t="str">
            <v>道</v>
          </cell>
          <cell r="AU296" t="str">
            <v>補</v>
          </cell>
          <cell r="AV296" t="str">
            <v>○</v>
          </cell>
          <cell r="AW296" t="str">
            <v>○</v>
          </cell>
          <cell r="AX296" t="str">
            <v>-</v>
          </cell>
        </row>
        <row r="297">
          <cell r="B297">
            <v>44945</v>
          </cell>
          <cell r="C297" t="str">
            <v>木</v>
          </cell>
          <cell r="D297" t="str">
            <v>A</v>
          </cell>
          <cell r="E297" t="str">
            <v>打合せ8:10</v>
          </cell>
          <cell r="J297" t="str">
            <v>総（職業３立志３）</v>
          </cell>
          <cell r="X297" t="str">
            <v>鎌田，山田（幸）</v>
          </cell>
          <cell r="Y297" t="str">
            <v>藤田先生来校</v>
          </cell>
          <cell r="AA297" t="str">
            <v>○</v>
          </cell>
          <cell r="AB297" t="str">
            <v>木１</v>
          </cell>
          <cell r="AC297" t="str">
            <v>木２</v>
          </cell>
          <cell r="AD297" t="str">
            <v>木３</v>
          </cell>
          <cell r="AE297" t="str">
            <v>木４</v>
          </cell>
          <cell r="AF297" t="str">
            <v>木５</v>
          </cell>
          <cell r="AG297" t="str">
            <v>総</v>
          </cell>
          <cell r="AH297" t="str">
            <v>○</v>
          </cell>
          <cell r="AI297" t="str">
            <v>木１</v>
          </cell>
          <cell r="AJ297" t="str">
            <v>木２</v>
          </cell>
          <cell r="AK297" t="str">
            <v>木３</v>
          </cell>
          <cell r="AL297" t="str">
            <v>木４</v>
          </cell>
          <cell r="AM297" t="str">
            <v>木５</v>
          </cell>
          <cell r="AN297" t="str">
            <v>総</v>
          </cell>
          <cell r="AO297" t="str">
            <v>○</v>
          </cell>
          <cell r="AP297" t="str">
            <v>木１</v>
          </cell>
          <cell r="AQ297" t="str">
            <v>木２</v>
          </cell>
          <cell r="AR297" t="str">
            <v>木３</v>
          </cell>
          <cell r="AS297" t="str">
            <v>木４</v>
          </cell>
          <cell r="AT297" t="str">
            <v>木５</v>
          </cell>
          <cell r="AU297" t="str">
            <v>補</v>
          </cell>
          <cell r="AV297" t="str">
            <v>○</v>
          </cell>
          <cell r="AW297" t="str">
            <v>○</v>
          </cell>
          <cell r="AX297" t="str">
            <v>-</v>
          </cell>
        </row>
        <row r="298">
          <cell r="B298">
            <v>44946</v>
          </cell>
          <cell r="C298" t="str">
            <v>金</v>
          </cell>
          <cell r="D298" t="str">
            <v>B</v>
          </cell>
          <cell r="E298" t="str">
            <v>各学年PTA行事</v>
          </cell>
          <cell r="F298" t="str">
            <v>１年職業講話（多目的室）</v>
          </cell>
          <cell r="G298" t="str">
            <v>２年立志を祝う会（体育館）</v>
          </cell>
          <cell r="H298" t="str">
            <v>３年親子コサージュ（各教室）</v>
          </cell>
          <cell r="I298" t="str">
            <v>学年PTA</v>
          </cell>
          <cell r="J298" t="str">
            <v>総（職業45立志4~6卒１）</v>
          </cell>
          <cell r="X298" t="str">
            <v>鎌田，山田（幸）</v>
          </cell>
          <cell r="AA298" t="str">
            <v>○</v>
          </cell>
          <cell r="AB298" t="str">
            <v>金１</v>
          </cell>
          <cell r="AC298" t="str">
            <v>金２</v>
          </cell>
          <cell r="AD298" t="str">
            <v>金３</v>
          </cell>
          <cell r="AE298" t="str">
            <v>金４</v>
          </cell>
          <cell r="AF298" t="str">
            <v>総</v>
          </cell>
          <cell r="AG298" t="str">
            <v>総</v>
          </cell>
          <cell r="AH298" t="str">
            <v>○</v>
          </cell>
          <cell r="AI298" t="str">
            <v>金１</v>
          </cell>
          <cell r="AJ298" t="str">
            <v>金２</v>
          </cell>
          <cell r="AK298" t="str">
            <v>金３</v>
          </cell>
          <cell r="AL298" t="str">
            <v>総</v>
          </cell>
          <cell r="AM298" t="str">
            <v>総</v>
          </cell>
          <cell r="AN298" t="str">
            <v>総</v>
          </cell>
          <cell r="AO298" t="str">
            <v>○</v>
          </cell>
          <cell r="AP298" t="str">
            <v>金１</v>
          </cell>
          <cell r="AQ298" t="str">
            <v>金２</v>
          </cell>
          <cell r="AR298" t="str">
            <v>金３</v>
          </cell>
          <cell r="AS298" t="str">
            <v>金４</v>
          </cell>
          <cell r="AT298" t="str">
            <v>金５</v>
          </cell>
          <cell r="AU298" t="str">
            <v>総</v>
          </cell>
          <cell r="AV298" t="str">
            <v>✕</v>
          </cell>
          <cell r="AW298" t="str">
            <v>✕</v>
          </cell>
          <cell r="AX298" t="str">
            <v>-</v>
          </cell>
        </row>
        <row r="299">
          <cell r="B299">
            <v>44947</v>
          </cell>
          <cell r="C299" t="str">
            <v>土</v>
          </cell>
          <cell r="X299" t="str">
            <v>鎌田，山田（幸）</v>
          </cell>
        </row>
        <row r="300">
          <cell r="B300">
            <v>44948</v>
          </cell>
          <cell r="C300" t="str">
            <v>日</v>
          </cell>
          <cell r="E300" t="str">
            <v>飲酒運転根絶運動の日</v>
          </cell>
          <cell r="X300" t="str">
            <v>鎌田，山田（幸）</v>
          </cell>
        </row>
        <row r="301">
          <cell r="B301">
            <v>44949</v>
          </cell>
          <cell r="C301" t="str">
            <v>月</v>
          </cell>
          <cell r="D301" t="str">
            <v>B</v>
          </cell>
          <cell r="E301" t="str">
            <v>職員会議11</v>
          </cell>
          <cell r="X301" t="str">
            <v>鎌田，山田（幸）</v>
          </cell>
          <cell r="AA301" t="str">
            <v>○</v>
          </cell>
          <cell r="AB301" t="str">
            <v>月１</v>
          </cell>
          <cell r="AC301" t="str">
            <v>月２</v>
          </cell>
          <cell r="AD301" t="str">
            <v>月３</v>
          </cell>
          <cell r="AE301" t="str">
            <v>月４</v>
          </cell>
          <cell r="AF301" t="str">
            <v>学</v>
          </cell>
          <cell r="AG301" t="str">
            <v>欠</v>
          </cell>
          <cell r="AH301" t="str">
            <v>○</v>
          </cell>
          <cell r="AI301" t="str">
            <v>月１</v>
          </cell>
          <cell r="AJ301" t="str">
            <v>月２</v>
          </cell>
          <cell r="AK301" t="str">
            <v>月３</v>
          </cell>
          <cell r="AL301" t="str">
            <v>月４</v>
          </cell>
          <cell r="AM301" t="str">
            <v>学</v>
          </cell>
          <cell r="AN301" t="str">
            <v>欠</v>
          </cell>
          <cell r="AO301" t="str">
            <v>○</v>
          </cell>
          <cell r="AP301" t="str">
            <v>月１</v>
          </cell>
          <cell r="AQ301" t="str">
            <v>月２</v>
          </cell>
          <cell r="AR301" t="str">
            <v>月３</v>
          </cell>
          <cell r="AS301" t="str">
            <v>月４</v>
          </cell>
          <cell r="AT301" t="str">
            <v>学</v>
          </cell>
          <cell r="AU301" t="str">
            <v>欠</v>
          </cell>
          <cell r="AV301" t="str">
            <v>×</v>
          </cell>
          <cell r="AW301" t="str">
            <v>×</v>
          </cell>
          <cell r="AX301" t="str">
            <v>-</v>
          </cell>
        </row>
        <row r="302">
          <cell r="B302">
            <v>44950</v>
          </cell>
          <cell r="C302" t="str">
            <v>火</v>
          </cell>
          <cell r="D302" t="str">
            <v>B</v>
          </cell>
          <cell r="X302" t="str">
            <v>鎌田，山田（幸）</v>
          </cell>
          <cell r="Y302" t="str">
            <v>北村先生来校</v>
          </cell>
          <cell r="AA302" t="str">
            <v>○</v>
          </cell>
          <cell r="AB302" t="str">
            <v>火１</v>
          </cell>
          <cell r="AC302" t="str">
            <v>火２</v>
          </cell>
          <cell r="AD302" t="str">
            <v>火３</v>
          </cell>
          <cell r="AE302" t="str">
            <v>火４</v>
          </cell>
          <cell r="AF302" t="str">
            <v>火５</v>
          </cell>
          <cell r="AG302" t="str">
            <v>火６</v>
          </cell>
          <cell r="AH302" t="str">
            <v>○</v>
          </cell>
          <cell r="AI302" t="str">
            <v>火１</v>
          </cell>
          <cell r="AJ302" t="str">
            <v>火２</v>
          </cell>
          <cell r="AK302" t="str">
            <v>火３</v>
          </cell>
          <cell r="AL302" t="str">
            <v>火４</v>
          </cell>
          <cell r="AM302" t="str">
            <v>火５</v>
          </cell>
          <cell r="AN302" t="str">
            <v>火６</v>
          </cell>
          <cell r="AO302" t="str">
            <v>○</v>
          </cell>
          <cell r="AP302" t="str">
            <v>火１</v>
          </cell>
          <cell r="AQ302" t="str">
            <v>火２</v>
          </cell>
          <cell r="AR302" t="str">
            <v>火３</v>
          </cell>
          <cell r="AS302" t="str">
            <v>火４</v>
          </cell>
          <cell r="AT302" t="str">
            <v>火５</v>
          </cell>
          <cell r="AU302" t="str">
            <v>火６</v>
          </cell>
          <cell r="AV302" t="str">
            <v>○</v>
          </cell>
          <cell r="AW302" t="str">
            <v>○</v>
          </cell>
          <cell r="AX302" t="str">
            <v>-</v>
          </cell>
        </row>
        <row r="303">
          <cell r="B303">
            <v>44951</v>
          </cell>
          <cell r="C303" t="str">
            <v>水</v>
          </cell>
          <cell r="D303" t="str">
            <v>B</v>
          </cell>
          <cell r="E303" t="str">
            <v>主任者会（3校時）</v>
          </cell>
          <cell r="J303" t="str">
            <v>総（職業６）</v>
          </cell>
          <cell r="V303" t="str">
            <v>鎌田</v>
          </cell>
          <cell r="X303" t="str">
            <v>鎌田，山田（幸）</v>
          </cell>
          <cell r="AA303" t="str">
            <v>○</v>
          </cell>
          <cell r="AB303" t="str">
            <v>水１</v>
          </cell>
          <cell r="AC303" t="str">
            <v>水２</v>
          </cell>
          <cell r="AD303" t="str">
            <v>水３</v>
          </cell>
          <cell r="AE303" t="str">
            <v>水４</v>
          </cell>
          <cell r="AF303" t="str">
            <v>道</v>
          </cell>
          <cell r="AG303" t="str">
            <v>総</v>
          </cell>
          <cell r="AH303" t="str">
            <v>○</v>
          </cell>
          <cell r="AI303" t="str">
            <v>水１</v>
          </cell>
          <cell r="AJ303" t="str">
            <v>水２</v>
          </cell>
          <cell r="AK303" t="str">
            <v>水３</v>
          </cell>
          <cell r="AL303" t="str">
            <v>水４</v>
          </cell>
          <cell r="AM303" t="str">
            <v>道</v>
          </cell>
          <cell r="AN303" t="str">
            <v>補</v>
          </cell>
          <cell r="AO303" t="str">
            <v>○</v>
          </cell>
          <cell r="AP303" t="str">
            <v>水１</v>
          </cell>
          <cell r="AQ303" t="str">
            <v>水２</v>
          </cell>
          <cell r="AR303" t="str">
            <v>水３</v>
          </cell>
          <cell r="AS303" t="str">
            <v>水４</v>
          </cell>
          <cell r="AT303" t="str">
            <v>道</v>
          </cell>
          <cell r="AU303" t="str">
            <v>補</v>
          </cell>
          <cell r="AV303" t="str">
            <v>○</v>
          </cell>
          <cell r="AW303" t="str">
            <v>○</v>
          </cell>
          <cell r="AX303" t="str">
            <v>-</v>
          </cell>
        </row>
        <row r="304">
          <cell r="B304">
            <v>44952</v>
          </cell>
          <cell r="C304" t="str">
            <v>木</v>
          </cell>
          <cell r="D304" t="str">
            <v>B</v>
          </cell>
          <cell r="E304" t="str">
            <v>打合せ8:10</v>
          </cell>
          <cell r="X304" t="str">
            <v>鎌田，山田（幸）</v>
          </cell>
          <cell r="Y304" t="str">
            <v>藤田先生来校</v>
          </cell>
          <cell r="AA304" t="str">
            <v>○</v>
          </cell>
          <cell r="AB304" t="str">
            <v>木１</v>
          </cell>
          <cell r="AC304" t="str">
            <v>木２</v>
          </cell>
          <cell r="AD304" t="str">
            <v>木３</v>
          </cell>
          <cell r="AE304" t="str">
            <v>木４</v>
          </cell>
          <cell r="AF304" t="str">
            <v>木５</v>
          </cell>
          <cell r="AG304" t="str">
            <v>補</v>
          </cell>
          <cell r="AH304" t="str">
            <v>○</v>
          </cell>
          <cell r="AI304" t="str">
            <v>木１</v>
          </cell>
          <cell r="AJ304" t="str">
            <v>木２</v>
          </cell>
          <cell r="AK304" t="str">
            <v>木３</v>
          </cell>
          <cell r="AL304" t="str">
            <v>木４</v>
          </cell>
          <cell r="AM304" t="str">
            <v>木５</v>
          </cell>
          <cell r="AN304" t="str">
            <v>補</v>
          </cell>
          <cell r="AO304" t="str">
            <v>○</v>
          </cell>
          <cell r="AP304" t="str">
            <v>木１</v>
          </cell>
          <cell r="AQ304" t="str">
            <v>木２</v>
          </cell>
          <cell r="AR304" t="str">
            <v>木３</v>
          </cell>
          <cell r="AS304" t="str">
            <v>木４</v>
          </cell>
          <cell r="AT304" t="str">
            <v>木５</v>
          </cell>
          <cell r="AU304" t="str">
            <v>補</v>
          </cell>
          <cell r="AV304" t="str">
            <v>○</v>
          </cell>
          <cell r="AW304" t="str">
            <v>○</v>
          </cell>
          <cell r="AX304" t="str">
            <v>-</v>
          </cell>
        </row>
        <row r="305">
          <cell r="B305">
            <v>44953</v>
          </cell>
          <cell r="C305" t="str">
            <v>金</v>
          </cell>
          <cell r="D305" t="str">
            <v>A</v>
          </cell>
          <cell r="E305" t="str">
            <v>新入生授業見学（５校時）</v>
          </cell>
          <cell r="F305" t="str">
            <v>部活体験（放課後）</v>
          </cell>
          <cell r="X305" t="str">
            <v>鎌田，山田（幸）</v>
          </cell>
          <cell r="AA305" t="str">
            <v>○</v>
          </cell>
          <cell r="AB305" t="str">
            <v>金１</v>
          </cell>
          <cell r="AC305" t="str">
            <v>金２</v>
          </cell>
          <cell r="AD305" t="str">
            <v>金３</v>
          </cell>
          <cell r="AE305" t="str">
            <v>金４</v>
          </cell>
          <cell r="AF305" t="str">
            <v>金５</v>
          </cell>
          <cell r="AG305" t="str">
            <v>欠</v>
          </cell>
          <cell r="AH305" t="str">
            <v>○</v>
          </cell>
          <cell r="AI305" t="str">
            <v>金１</v>
          </cell>
          <cell r="AJ305" t="str">
            <v>金２</v>
          </cell>
          <cell r="AK305" t="str">
            <v>金３</v>
          </cell>
          <cell r="AL305" t="str">
            <v>金４</v>
          </cell>
          <cell r="AM305" t="str">
            <v>金５</v>
          </cell>
          <cell r="AN305" t="str">
            <v>欠</v>
          </cell>
          <cell r="AO305" t="str">
            <v>○</v>
          </cell>
          <cell r="AP305" t="str">
            <v>金１</v>
          </cell>
          <cell r="AQ305" t="str">
            <v>金２</v>
          </cell>
          <cell r="AR305" t="str">
            <v>金３</v>
          </cell>
          <cell r="AS305" t="str">
            <v>金４</v>
          </cell>
          <cell r="AT305" t="str">
            <v>金５</v>
          </cell>
          <cell r="AU305" t="str">
            <v>欠</v>
          </cell>
          <cell r="AV305" t="str">
            <v>○</v>
          </cell>
          <cell r="AW305" t="str">
            <v>○</v>
          </cell>
          <cell r="AX305" t="str">
            <v>-</v>
          </cell>
        </row>
        <row r="306">
          <cell r="B306">
            <v>44954</v>
          </cell>
          <cell r="C306" t="str">
            <v>土</v>
          </cell>
          <cell r="X306" t="str">
            <v>鎌田，山田（幸）</v>
          </cell>
        </row>
        <row r="307">
          <cell r="B307">
            <v>44955</v>
          </cell>
          <cell r="C307" t="str">
            <v>日</v>
          </cell>
          <cell r="X307" t="str">
            <v>鎌田，山田（幸）</v>
          </cell>
        </row>
        <row r="308">
          <cell r="B308">
            <v>44956</v>
          </cell>
          <cell r="C308" t="str">
            <v>月</v>
          </cell>
          <cell r="D308" t="str">
            <v>B</v>
          </cell>
          <cell r="E308" t="str">
            <v>第2回検討部会（指導部・研究部）</v>
          </cell>
          <cell r="F308" t="str">
            <v>合同部活動</v>
          </cell>
          <cell r="X308" t="str">
            <v>鎌田，山田（幸）</v>
          </cell>
          <cell r="AA308" t="str">
            <v>○</v>
          </cell>
          <cell r="AB308" t="str">
            <v>月１</v>
          </cell>
          <cell r="AC308" t="str">
            <v>月２</v>
          </cell>
          <cell r="AD308" t="str">
            <v>月３</v>
          </cell>
          <cell r="AE308" t="str">
            <v>月４</v>
          </cell>
          <cell r="AF308" t="str">
            <v>学</v>
          </cell>
          <cell r="AG308" t="str">
            <v>補</v>
          </cell>
          <cell r="AH308" t="str">
            <v>○</v>
          </cell>
          <cell r="AI308" t="str">
            <v>月１</v>
          </cell>
          <cell r="AJ308" t="str">
            <v>月２</v>
          </cell>
          <cell r="AK308" t="str">
            <v>月３</v>
          </cell>
          <cell r="AL308" t="str">
            <v>月４</v>
          </cell>
          <cell r="AM308" t="str">
            <v>学</v>
          </cell>
          <cell r="AN308" t="str">
            <v>補</v>
          </cell>
          <cell r="AO308" t="str">
            <v>○</v>
          </cell>
          <cell r="AP308" t="str">
            <v>月１</v>
          </cell>
          <cell r="AQ308" t="str">
            <v>月２</v>
          </cell>
          <cell r="AR308" t="str">
            <v>月３</v>
          </cell>
          <cell r="AS308" t="str">
            <v>月４</v>
          </cell>
          <cell r="AT308" t="str">
            <v>学</v>
          </cell>
          <cell r="AU308" t="str">
            <v>補</v>
          </cell>
          <cell r="AV308" t="str">
            <v>○</v>
          </cell>
          <cell r="AW308" t="str">
            <v>○</v>
          </cell>
          <cell r="AX308" t="str">
            <v>-</v>
          </cell>
        </row>
        <row r="309">
          <cell r="B309">
            <v>44957</v>
          </cell>
          <cell r="C309" t="str">
            <v>火</v>
          </cell>
          <cell r="D309" t="str">
            <v>B</v>
          </cell>
          <cell r="E309" t="str">
            <v>第2回検討部会（教務部・事務部）</v>
          </cell>
          <cell r="F309" t="str">
            <v>私立A日程</v>
          </cell>
          <cell r="X309" t="str">
            <v>鎌田，山田（幸）</v>
          </cell>
          <cell r="AA309" t="str">
            <v>○</v>
          </cell>
          <cell r="AB309" t="str">
            <v>火１</v>
          </cell>
          <cell r="AC309" t="str">
            <v>火２</v>
          </cell>
          <cell r="AD309" t="str">
            <v>火３</v>
          </cell>
          <cell r="AE309" t="str">
            <v>火４</v>
          </cell>
          <cell r="AF309" t="str">
            <v>火５</v>
          </cell>
          <cell r="AG309" t="str">
            <v>火６</v>
          </cell>
          <cell r="AH309" t="str">
            <v>○</v>
          </cell>
          <cell r="AI309" t="str">
            <v>火１</v>
          </cell>
          <cell r="AJ309" t="str">
            <v>火２</v>
          </cell>
          <cell r="AK309" t="str">
            <v>火３</v>
          </cell>
          <cell r="AL309" t="str">
            <v>火４</v>
          </cell>
          <cell r="AM309" t="str">
            <v>火５</v>
          </cell>
          <cell r="AN309" t="str">
            <v>火６</v>
          </cell>
          <cell r="AO309" t="str">
            <v>○</v>
          </cell>
          <cell r="AP309" t="str">
            <v>火１</v>
          </cell>
          <cell r="AQ309" t="str">
            <v>火２</v>
          </cell>
          <cell r="AR309" t="str">
            <v>火３</v>
          </cell>
          <cell r="AS309" t="str">
            <v>火４</v>
          </cell>
          <cell r="AT309" t="str">
            <v>火５</v>
          </cell>
          <cell r="AU309" t="str">
            <v>火６</v>
          </cell>
          <cell r="AV309" t="str">
            <v>○</v>
          </cell>
          <cell r="AW309" t="str">
            <v>○</v>
          </cell>
          <cell r="AX309" t="str">
            <v>-</v>
          </cell>
        </row>
        <row r="310">
          <cell r="B310">
            <v>44958</v>
          </cell>
          <cell r="C310" t="str">
            <v>水</v>
          </cell>
          <cell r="D310" t="str">
            <v>A</v>
          </cell>
          <cell r="E310" t="str">
            <v>朝会</v>
          </cell>
          <cell r="F310" t="str">
            <v>主任者会（3校時）</v>
          </cell>
          <cell r="G310" t="str">
            <v>安全点検日</v>
          </cell>
          <cell r="X310" t="str">
            <v>鎌田，山田（幸）</v>
          </cell>
          <cell r="AA310" t="str">
            <v>○</v>
          </cell>
          <cell r="AB310" t="str">
            <v>水１</v>
          </cell>
          <cell r="AC310" t="str">
            <v>水２</v>
          </cell>
          <cell r="AD310" t="str">
            <v>水３</v>
          </cell>
          <cell r="AE310" t="str">
            <v>水４</v>
          </cell>
          <cell r="AF310" t="str">
            <v>道</v>
          </cell>
          <cell r="AG310" t="str">
            <v>補</v>
          </cell>
          <cell r="AH310" t="str">
            <v>○</v>
          </cell>
          <cell r="AI310" t="str">
            <v>水１</v>
          </cell>
          <cell r="AJ310" t="str">
            <v>水２</v>
          </cell>
          <cell r="AK310" t="str">
            <v>水３</v>
          </cell>
          <cell r="AL310" t="str">
            <v>水４</v>
          </cell>
          <cell r="AM310" t="str">
            <v>道</v>
          </cell>
          <cell r="AN310" t="str">
            <v>補</v>
          </cell>
          <cell r="AO310" t="str">
            <v>○</v>
          </cell>
          <cell r="AP310" t="str">
            <v>水１</v>
          </cell>
          <cell r="AQ310" t="str">
            <v>水２</v>
          </cell>
          <cell r="AR310" t="str">
            <v>水３</v>
          </cell>
          <cell r="AS310" t="str">
            <v>水４</v>
          </cell>
          <cell r="AT310" t="str">
            <v>道</v>
          </cell>
          <cell r="AU310" t="str">
            <v>補</v>
          </cell>
          <cell r="AV310" t="str">
            <v>○</v>
          </cell>
          <cell r="AW310" t="str">
            <v>○</v>
          </cell>
          <cell r="AX310" t="str">
            <v>-</v>
          </cell>
        </row>
        <row r="311">
          <cell r="B311">
            <v>44959</v>
          </cell>
          <cell r="C311" t="str">
            <v>木</v>
          </cell>
          <cell r="D311" t="str">
            <v>A</v>
          </cell>
          <cell r="E311" t="str">
            <v>打合せ8:10</v>
          </cell>
          <cell r="F311" t="str">
            <v>専門委員会・中央委員会</v>
          </cell>
          <cell r="G311" t="str">
            <v>私立B日程</v>
          </cell>
          <cell r="X311" t="str">
            <v>鎌田，山田（幸）</v>
          </cell>
          <cell r="Y311" t="str">
            <v>藤田先生来校</v>
          </cell>
          <cell r="AA311" t="str">
            <v>○</v>
          </cell>
          <cell r="AB311" t="str">
            <v>木１</v>
          </cell>
          <cell r="AC311" t="str">
            <v>木２</v>
          </cell>
          <cell r="AD311" t="str">
            <v>木３</v>
          </cell>
          <cell r="AE311" t="str">
            <v>木４</v>
          </cell>
          <cell r="AF311" t="str">
            <v>木５</v>
          </cell>
          <cell r="AG311" t="str">
            <v>欠</v>
          </cell>
          <cell r="AH311" t="str">
            <v>○</v>
          </cell>
          <cell r="AI311" t="str">
            <v>木１</v>
          </cell>
          <cell r="AJ311" t="str">
            <v>木２</v>
          </cell>
          <cell r="AK311" t="str">
            <v>木３</v>
          </cell>
          <cell r="AL311" t="str">
            <v>木４</v>
          </cell>
          <cell r="AM311" t="str">
            <v>木５</v>
          </cell>
          <cell r="AN311" t="str">
            <v>欠</v>
          </cell>
          <cell r="AO311" t="str">
            <v>○</v>
          </cell>
          <cell r="AP311" t="str">
            <v>木１</v>
          </cell>
          <cell r="AQ311" t="str">
            <v>木２</v>
          </cell>
          <cell r="AR311" t="str">
            <v>木３</v>
          </cell>
          <cell r="AS311" t="str">
            <v>木４</v>
          </cell>
          <cell r="AT311" t="str">
            <v>木５</v>
          </cell>
          <cell r="AU311" t="str">
            <v>欠</v>
          </cell>
          <cell r="AV311" t="str">
            <v>✕</v>
          </cell>
          <cell r="AW311" t="str">
            <v>✕</v>
          </cell>
          <cell r="AX311" t="str">
            <v>-</v>
          </cell>
        </row>
        <row r="312">
          <cell r="B312">
            <v>44960</v>
          </cell>
          <cell r="C312" t="str">
            <v>金</v>
          </cell>
          <cell r="D312" t="str">
            <v>A</v>
          </cell>
          <cell r="X312" t="str">
            <v>鎌田，山田（幸）</v>
          </cell>
          <cell r="AA312" t="str">
            <v>○</v>
          </cell>
          <cell r="AB312" t="str">
            <v>金１</v>
          </cell>
          <cell r="AC312" t="str">
            <v>金２</v>
          </cell>
          <cell r="AD312" t="str">
            <v>金３</v>
          </cell>
          <cell r="AE312" t="str">
            <v>金４</v>
          </cell>
          <cell r="AF312" t="str">
            <v>金５</v>
          </cell>
          <cell r="AG312" t="str">
            <v>金６</v>
          </cell>
          <cell r="AH312" t="str">
            <v>○</v>
          </cell>
          <cell r="AI312" t="str">
            <v>金１</v>
          </cell>
          <cell r="AJ312" t="str">
            <v>金２</v>
          </cell>
          <cell r="AK312" t="str">
            <v>金３</v>
          </cell>
          <cell r="AL312" t="str">
            <v>金４</v>
          </cell>
          <cell r="AM312" t="str">
            <v>金５</v>
          </cell>
          <cell r="AN312" t="str">
            <v>金６</v>
          </cell>
          <cell r="AO312" t="str">
            <v>○</v>
          </cell>
          <cell r="AP312" t="str">
            <v>金１</v>
          </cell>
          <cell r="AQ312" t="str">
            <v>金２</v>
          </cell>
          <cell r="AR312" t="str">
            <v>金３</v>
          </cell>
          <cell r="AS312" t="str">
            <v>金４</v>
          </cell>
          <cell r="AT312" t="str">
            <v>金５</v>
          </cell>
          <cell r="AU312" t="str">
            <v>金６</v>
          </cell>
          <cell r="AV312" t="str">
            <v>○</v>
          </cell>
          <cell r="AW312" t="str">
            <v>○</v>
          </cell>
          <cell r="AX312" t="str">
            <v>-</v>
          </cell>
        </row>
        <row r="313">
          <cell r="B313">
            <v>44961</v>
          </cell>
          <cell r="C313" t="str">
            <v>土</v>
          </cell>
          <cell r="E313" t="str">
            <v>部活動休止期間</v>
          </cell>
          <cell r="X313" t="str">
            <v>鎌田，山田（幸）</v>
          </cell>
        </row>
        <row r="314">
          <cell r="B314">
            <v>44962</v>
          </cell>
          <cell r="C314" t="str">
            <v>日</v>
          </cell>
          <cell r="E314" t="str">
            <v>部活動休止期間</v>
          </cell>
          <cell r="X314" t="str">
            <v>鎌田，山田（幸）</v>
          </cell>
        </row>
        <row r="315">
          <cell r="B315">
            <v>44963</v>
          </cell>
          <cell r="C315" t="str">
            <v>月</v>
          </cell>
          <cell r="D315" t="str">
            <v>A</v>
          </cell>
          <cell r="E315" t="str">
            <v>部活動休止期間</v>
          </cell>
          <cell r="X315" t="str">
            <v>鎌田，山田（幸）</v>
          </cell>
          <cell r="AA315" t="str">
            <v>○</v>
          </cell>
          <cell r="AB315" t="str">
            <v>月１</v>
          </cell>
          <cell r="AC315" t="str">
            <v>月２</v>
          </cell>
          <cell r="AD315" t="str">
            <v>月３</v>
          </cell>
          <cell r="AE315" t="str">
            <v>月４</v>
          </cell>
          <cell r="AF315" t="str">
            <v>学</v>
          </cell>
          <cell r="AG315" t="str">
            <v>補</v>
          </cell>
          <cell r="AH315" t="str">
            <v>○</v>
          </cell>
          <cell r="AI315" t="str">
            <v>月１</v>
          </cell>
          <cell r="AJ315" t="str">
            <v>月２</v>
          </cell>
          <cell r="AK315" t="str">
            <v>月３</v>
          </cell>
          <cell r="AL315" t="str">
            <v>月４</v>
          </cell>
          <cell r="AM315" t="str">
            <v>学</v>
          </cell>
          <cell r="AN315" t="str">
            <v>補</v>
          </cell>
          <cell r="AO315" t="str">
            <v>○</v>
          </cell>
          <cell r="AP315" t="str">
            <v>月１</v>
          </cell>
          <cell r="AQ315" t="str">
            <v>月２</v>
          </cell>
          <cell r="AR315" t="str">
            <v>月３</v>
          </cell>
          <cell r="AS315" t="str">
            <v>月４</v>
          </cell>
          <cell r="AT315" t="str">
            <v>学</v>
          </cell>
          <cell r="AU315" t="str">
            <v>補</v>
          </cell>
          <cell r="AV315" t="str">
            <v>✕</v>
          </cell>
          <cell r="AW315" t="str">
            <v>✕</v>
          </cell>
          <cell r="AX315" t="str">
            <v>-</v>
          </cell>
        </row>
        <row r="316">
          <cell r="B316">
            <v>44964</v>
          </cell>
          <cell r="C316" t="str">
            <v>火</v>
          </cell>
          <cell r="D316" t="str">
            <v>A</v>
          </cell>
          <cell r="E316" t="str">
            <v>部活動休止期間</v>
          </cell>
          <cell r="F316" t="str">
            <v>北方領土青少年現地視察</v>
          </cell>
          <cell r="X316" t="str">
            <v>鎌田，山田（幸）</v>
          </cell>
          <cell r="Y316" t="str">
            <v>北村先生来校</v>
          </cell>
          <cell r="AA316" t="str">
            <v>○</v>
          </cell>
          <cell r="AB316" t="str">
            <v>火１</v>
          </cell>
          <cell r="AC316" t="str">
            <v>火２</v>
          </cell>
          <cell r="AD316" t="str">
            <v>火３</v>
          </cell>
          <cell r="AE316" t="str">
            <v>火４</v>
          </cell>
          <cell r="AF316" t="str">
            <v>火５</v>
          </cell>
          <cell r="AG316" t="str">
            <v>火６</v>
          </cell>
          <cell r="AH316" t="str">
            <v>○</v>
          </cell>
          <cell r="AI316" t="str">
            <v>火１</v>
          </cell>
          <cell r="AJ316" t="str">
            <v>火２</v>
          </cell>
          <cell r="AK316" t="str">
            <v>火３</v>
          </cell>
          <cell r="AL316" t="str">
            <v>火４</v>
          </cell>
          <cell r="AM316" t="str">
            <v>火５</v>
          </cell>
          <cell r="AN316" t="str">
            <v>火６</v>
          </cell>
          <cell r="AO316" t="str">
            <v>○</v>
          </cell>
          <cell r="AP316" t="str">
            <v>火１</v>
          </cell>
          <cell r="AQ316" t="str">
            <v>火２</v>
          </cell>
          <cell r="AR316" t="str">
            <v>火３</v>
          </cell>
          <cell r="AS316" t="str">
            <v>火４</v>
          </cell>
          <cell r="AT316" t="str">
            <v>火５</v>
          </cell>
          <cell r="AU316" t="str">
            <v>火６</v>
          </cell>
          <cell r="AV316" t="str">
            <v>✕</v>
          </cell>
          <cell r="AW316" t="str">
            <v>✕</v>
          </cell>
          <cell r="AX316" t="str">
            <v>-</v>
          </cell>
        </row>
        <row r="317">
          <cell r="B317">
            <v>44965</v>
          </cell>
          <cell r="C317" t="str">
            <v>水</v>
          </cell>
          <cell r="D317" t="str">
            <v>A</v>
          </cell>
          <cell r="E317" t="str">
            <v>部活動休止期間</v>
          </cell>
          <cell r="X317" t="str">
            <v>鎌田，山田（幸）</v>
          </cell>
          <cell r="AA317" t="str">
            <v>○</v>
          </cell>
          <cell r="AB317" t="str">
            <v>水１</v>
          </cell>
          <cell r="AC317" t="str">
            <v>水２</v>
          </cell>
          <cell r="AD317" t="str">
            <v>水３</v>
          </cell>
          <cell r="AE317" t="str">
            <v>水４</v>
          </cell>
          <cell r="AF317" t="str">
            <v>道</v>
          </cell>
          <cell r="AG317" t="str">
            <v>補</v>
          </cell>
          <cell r="AH317" t="str">
            <v>○</v>
          </cell>
          <cell r="AI317" t="str">
            <v>水１</v>
          </cell>
          <cell r="AJ317" t="str">
            <v>水２</v>
          </cell>
          <cell r="AK317" t="str">
            <v>水３</v>
          </cell>
          <cell r="AL317" t="str">
            <v>水４</v>
          </cell>
          <cell r="AM317" t="str">
            <v>道</v>
          </cell>
          <cell r="AN317" t="str">
            <v>補</v>
          </cell>
          <cell r="AO317" t="str">
            <v>○</v>
          </cell>
          <cell r="AP317" t="str">
            <v>水１</v>
          </cell>
          <cell r="AQ317" t="str">
            <v>水２</v>
          </cell>
          <cell r="AR317" t="str">
            <v>水３</v>
          </cell>
          <cell r="AS317" t="str">
            <v>水４</v>
          </cell>
          <cell r="AT317" t="str">
            <v>道</v>
          </cell>
          <cell r="AU317" t="str">
            <v>補</v>
          </cell>
          <cell r="AV317" t="str">
            <v>✕</v>
          </cell>
          <cell r="AW317" t="str">
            <v>✕</v>
          </cell>
          <cell r="AX317" t="str">
            <v>-</v>
          </cell>
        </row>
        <row r="318">
          <cell r="B318">
            <v>44966</v>
          </cell>
          <cell r="C318" t="str">
            <v>木</v>
          </cell>
          <cell r="D318" t="str">
            <v>A</v>
          </cell>
          <cell r="E318" t="str">
            <v>2学期期末テスト</v>
          </cell>
          <cell r="F318" t="str">
            <v>領域部会⑩</v>
          </cell>
          <cell r="X318" t="str">
            <v>鎌田，山田（幸）</v>
          </cell>
          <cell r="Y318" t="str">
            <v>藤田先生来校</v>
          </cell>
          <cell r="AA318" t="str">
            <v>✕</v>
          </cell>
          <cell r="AB318" t="str">
            <v>理テ</v>
          </cell>
          <cell r="AC318" t="str">
            <v>英テ</v>
          </cell>
          <cell r="AD318" t="str">
            <v>数テ</v>
          </cell>
          <cell r="AE318" t="str">
            <v>体テ</v>
          </cell>
          <cell r="AF318" t="str">
            <v>欠</v>
          </cell>
          <cell r="AG318" t="str">
            <v>欠</v>
          </cell>
          <cell r="AH318" t="str">
            <v>✕</v>
          </cell>
          <cell r="AI318" t="str">
            <v>理テ</v>
          </cell>
          <cell r="AJ318" t="str">
            <v>英テ</v>
          </cell>
          <cell r="AK318" t="str">
            <v>数テ</v>
          </cell>
          <cell r="AL318" t="str">
            <v>体テ</v>
          </cell>
          <cell r="AM318" t="str">
            <v>欠</v>
          </cell>
          <cell r="AN318" t="str">
            <v>欠</v>
          </cell>
          <cell r="AO318" t="str">
            <v>✕</v>
          </cell>
          <cell r="AP318" t="str">
            <v>理テ</v>
          </cell>
          <cell r="AQ318" t="str">
            <v>英テ</v>
          </cell>
          <cell r="AR318" t="str">
            <v>数テ</v>
          </cell>
          <cell r="AS318" t="str">
            <v>体テ</v>
          </cell>
          <cell r="AT318" t="str">
            <v>欠</v>
          </cell>
          <cell r="AU318" t="str">
            <v>欠</v>
          </cell>
          <cell r="AV318" t="str">
            <v>✕</v>
          </cell>
          <cell r="AW318" t="str">
            <v>✕</v>
          </cell>
          <cell r="AX318" t="str">
            <v>-</v>
          </cell>
        </row>
        <row r="319">
          <cell r="B319">
            <v>44967</v>
          </cell>
          <cell r="C319" t="str">
            <v>金</v>
          </cell>
          <cell r="D319" t="str">
            <v>A</v>
          </cell>
          <cell r="E319" t="str">
            <v>2学期期末テスト</v>
          </cell>
          <cell r="J319" t="str">
            <v>総（修１）</v>
          </cell>
          <cell r="X319" t="str">
            <v>鎌田，山田（幸）</v>
          </cell>
          <cell r="AA319" t="str">
            <v>○</v>
          </cell>
          <cell r="AB319" t="str">
            <v>国テ</v>
          </cell>
          <cell r="AC319" t="str">
            <v>社テ</v>
          </cell>
          <cell r="AD319" t="str">
            <v>技テ</v>
          </cell>
          <cell r="AE319" t="str">
            <v>学</v>
          </cell>
          <cell r="AF319" t="str">
            <v>補</v>
          </cell>
          <cell r="AG319" t="str">
            <v>欠</v>
          </cell>
          <cell r="AH319" t="str">
            <v>○</v>
          </cell>
          <cell r="AI319" t="str">
            <v>国テ</v>
          </cell>
          <cell r="AJ319" t="str">
            <v>社テ</v>
          </cell>
          <cell r="AK319" t="str">
            <v>技テ</v>
          </cell>
          <cell r="AL319" t="str">
            <v>学</v>
          </cell>
          <cell r="AM319" t="str">
            <v>総</v>
          </cell>
          <cell r="AN319" t="str">
            <v>欠</v>
          </cell>
          <cell r="AO319" t="str">
            <v>○</v>
          </cell>
          <cell r="AP319" t="str">
            <v>国テ</v>
          </cell>
          <cell r="AQ319" t="str">
            <v>社テ</v>
          </cell>
          <cell r="AR319" t="str">
            <v>技テ</v>
          </cell>
          <cell r="AS319" t="str">
            <v>学</v>
          </cell>
          <cell r="AT319" t="str">
            <v>補</v>
          </cell>
          <cell r="AU319" t="str">
            <v>欠</v>
          </cell>
          <cell r="AV319" t="str">
            <v>✕</v>
          </cell>
          <cell r="AW319" t="str">
            <v>✕</v>
          </cell>
          <cell r="AX319" t="str">
            <v>-</v>
          </cell>
        </row>
        <row r="320">
          <cell r="B320">
            <v>44968</v>
          </cell>
          <cell r="C320" t="str">
            <v>土</v>
          </cell>
          <cell r="E320" t="str">
            <v>建国記念の日</v>
          </cell>
          <cell r="X320" t="str">
            <v>鎌田，山田（幸）</v>
          </cell>
        </row>
        <row r="321">
          <cell r="B321">
            <v>44969</v>
          </cell>
          <cell r="C321" t="str">
            <v>日</v>
          </cell>
          <cell r="X321" t="str">
            <v>鎌田，山田（幸）</v>
          </cell>
        </row>
        <row r="322">
          <cell r="B322">
            <v>44970</v>
          </cell>
          <cell r="C322" t="str">
            <v>月</v>
          </cell>
          <cell r="D322" t="str">
            <v>A</v>
          </cell>
          <cell r="J322" t="str">
            <v>総（卒２）</v>
          </cell>
          <cell r="X322" t="str">
            <v>鎌田，山田（幸）</v>
          </cell>
          <cell r="AA322" t="str">
            <v>○</v>
          </cell>
          <cell r="AB322" t="str">
            <v>月１</v>
          </cell>
          <cell r="AC322" t="str">
            <v>月２</v>
          </cell>
          <cell r="AD322" t="str">
            <v>月３</v>
          </cell>
          <cell r="AE322" t="str">
            <v>月４</v>
          </cell>
          <cell r="AF322" t="str">
            <v>学</v>
          </cell>
          <cell r="AG322" t="str">
            <v>補</v>
          </cell>
          <cell r="AH322" t="str">
            <v>○</v>
          </cell>
          <cell r="AI322" t="str">
            <v>月１</v>
          </cell>
          <cell r="AJ322" t="str">
            <v>月２</v>
          </cell>
          <cell r="AK322" t="str">
            <v>月３</v>
          </cell>
          <cell r="AL322" t="str">
            <v>月４</v>
          </cell>
          <cell r="AM322" t="str">
            <v>学</v>
          </cell>
          <cell r="AN322" t="str">
            <v>補</v>
          </cell>
          <cell r="AO322" t="str">
            <v>○</v>
          </cell>
          <cell r="AP322" t="str">
            <v>月１</v>
          </cell>
          <cell r="AQ322" t="str">
            <v>月２</v>
          </cell>
          <cell r="AR322" t="str">
            <v>月３</v>
          </cell>
          <cell r="AS322" t="str">
            <v>月４</v>
          </cell>
          <cell r="AT322" t="str">
            <v>学</v>
          </cell>
          <cell r="AU322" t="str">
            <v>総</v>
          </cell>
          <cell r="AV322" t="str">
            <v>○</v>
          </cell>
          <cell r="AW322" t="str">
            <v>○</v>
          </cell>
          <cell r="AX322" t="str">
            <v>-</v>
          </cell>
        </row>
        <row r="323">
          <cell r="B323">
            <v>44971</v>
          </cell>
          <cell r="C323" t="str">
            <v>火</v>
          </cell>
          <cell r="D323" t="str">
            <v>A</v>
          </cell>
          <cell r="X323" t="str">
            <v>鎌田，山田（幸）</v>
          </cell>
          <cell r="Y323" t="str">
            <v>北村先生来校</v>
          </cell>
          <cell r="AA323" t="str">
            <v>○</v>
          </cell>
          <cell r="AB323" t="str">
            <v>火１</v>
          </cell>
          <cell r="AC323" t="str">
            <v>火２</v>
          </cell>
          <cell r="AD323" t="str">
            <v>火３</v>
          </cell>
          <cell r="AE323" t="str">
            <v>火４</v>
          </cell>
          <cell r="AF323" t="str">
            <v>火５</v>
          </cell>
          <cell r="AG323" t="str">
            <v>火６</v>
          </cell>
          <cell r="AH323" t="str">
            <v>○</v>
          </cell>
          <cell r="AI323" t="str">
            <v>火１</v>
          </cell>
          <cell r="AJ323" t="str">
            <v>火２</v>
          </cell>
          <cell r="AK323" t="str">
            <v>火３</v>
          </cell>
          <cell r="AL323" t="str">
            <v>火４</v>
          </cell>
          <cell r="AM323" t="str">
            <v>火５</v>
          </cell>
          <cell r="AN323" t="str">
            <v>火６</v>
          </cell>
          <cell r="AO323" t="str">
            <v>○</v>
          </cell>
          <cell r="AP323" t="str">
            <v>火１</v>
          </cell>
          <cell r="AQ323" t="str">
            <v>火２</v>
          </cell>
          <cell r="AR323" t="str">
            <v>火３</v>
          </cell>
          <cell r="AS323" t="str">
            <v>火４</v>
          </cell>
          <cell r="AT323" t="str">
            <v>火５</v>
          </cell>
          <cell r="AU323" t="str">
            <v>火６</v>
          </cell>
          <cell r="AV323" t="str">
            <v>○</v>
          </cell>
          <cell r="AW323" t="str">
            <v>○</v>
          </cell>
          <cell r="AX323" t="str">
            <v>-</v>
          </cell>
        </row>
        <row r="324">
          <cell r="B324">
            <v>44972</v>
          </cell>
          <cell r="C324" t="str">
            <v>水</v>
          </cell>
          <cell r="D324" t="str">
            <v>A</v>
          </cell>
          <cell r="E324" t="str">
            <v>卒業進級を祝う会（特支3名参加</v>
          </cell>
          <cell r="J324" t="str">
            <v>総（修２卒３）</v>
          </cell>
          <cell r="K324" t="str">
            <v>校長：管内校長会議（合庁）</v>
          </cell>
          <cell r="L324" t="str">
            <v>利根川，深瀬：卒業・進級を祝う会生徒引率9:00～</v>
          </cell>
          <cell r="X324" t="str">
            <v>鎌田，山田（幸）</v>
          </cell>
          <cell r="AA324" t="str">
            <v>○</v>
          </cell>
          <cell r="AB324" t="str">
            <v>水１</v>
          </cell>
          <cell r="AC324" t="str">
            <v>水２</v>
          </cell>
          <cell r="AD324" t="str">
            <v>水３</v>
          </cell>
          <cell r="AE324" t="str">
            <v>水４</v>
          </cell>
          <cell r="AF324" t="str">
            <v>道</v>
          </cell>
          <cell r="AG324" t="str">
            <v>補</v>
          </cell>
          <cell r="AH324" t="str">
            <v>○</v>
          </cell>
          <cell r="AI324" t="str">
            <v>水１</v>
          </cell>
          <cell r="AJ324" t="str">
            <v>水２</v>
          </cell>
          <cell r="AK324" t="str">
            <v>水３</v>
          </cell>
          <cell r="AL324" t="str">
            <v>水４</v>
          </cell>
          <cell r="AM324" t="str">
            <v>道</v>
          </cell>
          <cell r="AN324" t="str">
            <v>総</v>
          </cell>
          <cell r="AO324" t="str">
            <v>○</v>
          </cell>
          <cell r="AP324" t="str">
            <v>水１</v>
          </cell>
          <cell r="AQ324" t="str">
            <v>水２</v>
          </cell>
          <cell r="AR324" t="str">
            <v>水３</v>
          </cell>
          <cell r="AS324" t="str">
            <v>水４</v>
          </cell>
          <cell r="AT324" t="str">
            <v>道</v>
          </cell>
          <cell r="AU324" t="str">
            <v>総</v>
          </cell>
          <cell r="AV324" t="str">
            <v>○</v>
          </cell>
          <cell r="AW324" t="str">
            <v>○</v>
          </cell>
          <cell r="AX324" t="str">
            <v>-</v>
          </cell>
        </row>
        <row r="325">
          <cell r="B325">
            <v>44973</v>
          </cell>
          <cell r="C325" t="str">
            <v>木</v>
          </cell>
          <cell r="D325" t="str">
            <v>A</v>
          </cell>
          <cell r="J325" t="str">
            <v>総（修３）</v>
          </cell>
          <cell r="K325" t="str">
            <v>教頭：郡中会計監査</v>
          </cell>
          <cell r="X325" t="str">
            <v>鎌田，山田（幸）</v>
          </cell>
          <cell r="Y325" t="str">
            <v>藤田先生来校</v>
          </cell>
          <cell r="AA325" t="str">
            <v>○</v>
          </cell>
          <cell r="AB325" t="str">
            <v>木１</v>
          </cell>
          <cell r="AC325" t="str">
            <v>木２</v>
          </cell>
          <cell r="AD325" t="str">
            <v>木３</v>
          </cell>
          <cell r="AE325" t="str">
            <v>木４</v>
          </cell>
          <cell r="AF325" t="str">
            <v>木５</v>
          </cell>
          <cell r="AG325" t="str">
            <v>補</v>
          </cell>
          <cell r="AH325" t="str">
            <v>○</v>
          </cell>
          <cell r="AI325" t="str">
            <v>木１</v>
          </cell>
          <cell r="AJ325" t="str">
            <v>木２</v>
          </cell>
          <cell r="AK325" t="str">
            <v>木３</v>
          </cell>
          <cell r="AL325" t="str">
            <v>木４</v>
          </cell>
          <cell r="AM325" t="str">
            <v>木５</v>
          </cell>
          <cell r="AN325" t="str">
            <v>総</v>
          </cell>
          <cell r="AO325" t="str">
            <v>○</v>
          </cell>
          <cell r="AP325" t="str">
            <v>木１</v>
          </cell>
          <cell r="AQ325" t="str">
            <v>木２</v>
          </cell>
          <cell r="AR325" t="str">
            <v>木３</v>
          </cell>
          <cell r="AS325" t="str">
            <v>木４</v>
          </cell>
          <cell r="AT325" t="str">
            <v>木５</v>
          </cell>
          <cell r="AU325" t="str">
            <v>補</v>
          </cell>
          <cell r="AV325" t="str">
            <v>○</v>
          </cell>
          <cell r="AW325" t="str">
            <v>○</v>
          </cell>
          <cell r="AX325" t="str">
            <v>-</v>
          </cell>
        </row>
        <row r="326">
          <cell r="B326">
            <v>44974</v>
          </cell>
          <cell r="C326" t="str">
            <v>金</v>
          </cell>
          <cell r="D326" t="str">
            <v>A</v>
          </cell>
          <cell r="J326" t="str">
            <v>総（卒４）</v>
          </cell>
          <cell r="X326" t="str">
            <v>鎌田，山田（幸）</v>
          </cell>
          <cell r="AA326" t="str">
            <v>○</v>
          </cell>
          <cell r="AB326" t="str">
            <v>金１</v>
          </cell>
          <cell r="AC326" t="str">
            <v>金２</v>
          </cell>
          <cell r="AD326" t="str">
            <v>金３</v>
          </cell>
          <cell r="AE326" t="str">
            <v>金４</v>
          </cell>
          <cell r="AF326" t="str">
            <v>金５</v>
          </cell>
          <cell r="AG326" t="str">
            <v>補</v>
          </cell>
          <cell r="AH326" t="str">
            <v>○</v>
          </cell>
          <cell r="AI326" t="str">
            <v>金１</v>
          </cell>
          <cell r="AJ326" t="str">
            <v>金２</v>
          </cell>
          <cell r="AK326" t="str">
            <v>金３</v>
          </cell>
          <cell r="AL326" t="str">
            <v>金４</v>
          </cell>
          <cell r="AM326" t="str">
            <v>金５</v>
          </cell>
          <cell r="AN326" t="str">
            <v>補</v>
          </cell>
          <cell r="AO326" t="str">
            <v>○</v>
          </cell>
          <cell r="AP326" t="str">
            <v>金１</v>
          </cell>
          <cell r="AQ326" t="str">
            <v>金２</v>
          </cell>
          <cell r="AR326" t="str">
            <v>金３</v>
          </cell>
          <cell r="AS326" t="str">
            <v>金４</v>
          </cell>
          <cell r="AT326" t="str">
            <v>金５</v>
          </cell>
          <cell r="AU326" t="str">
            <v>総</v>
          </cell>
          <cell r="AV326" t="str">
            <v>○</v>
          </cell>
          <cell r="AW326" t="str">
            <v>○</v>
          </cell>
          <cell r="AX326" t="str">
            <v>-</v>
          </cell>
        </row>
        <row r="327">
          <cell r="B327">
            <v>44975</v>
          </cell>
          <cell r="C327" t="str">
            <v>土</v>
          </cell>
          <cell r="X327" t="str">
            <v>鎌田，山田（幸）</v>
          </cell>
          <cell r="AX327" t="str">
            <v>-</v>
          </cell>
        </row>
        <row r="328">
          <cell r="B328">
            <v>44976</v>
          </cell>
          <cell r="C328" t="str">
            <v>日</v>
          </cell>
          <cell r="X328" t="str">
            <v>鎌田，山田（幸）</v>
          </cell>
          <cell r="AV328" t="str">
            <v>-</v>
          </cell>
          <cell r="AW328" t="str">
            <v>-</v>
          </cell>
          <cell r="AX328" t="str">
            <v>-</v>
          </cell>
        </row>
        <row r="329">
          <cell r="B329">
            <v>44977</v>
          </cell>
          <cell r="C329" t="str">
            <v>月</v>
          </cell>
          <cell r="D329" t="str">
            <v>B</v>
          </cell>
          <cell r="E329" t="str">
            <v>職員会議１２</v>
          </cell>
          <cell r="X329" t="str">
            <v>鎌田，山田（幸）</v>
          </cell>
          <cell r="AA329" t="str">
            <v>○</v>
          </cell>
          <cell r="AB329" t="str">
            <v>月１</v>
          </cell>
          <cell r="AC329" t="str">
            <v>月２</v>
          </cell>
          <cell r="AD329" t="str">
            <v>月３</v>
          </cell>
          <cell r="AE329" t="str">
            <v>月４</v>
          </cell>
          <cell r="AF329" t="str">
            <v>学</v>
          </cell>
          <cell r="AG329" t="str">
            <v>欠</v>
          </cell>
          <cell r="AH329" t="str">
            <v>○</v>
          </cell>
          <cell r="AI329" t="str">
            <v>月１</v>
          </cell>
          <cell r="AJ329" t="str">
            <v>月２</v>
          </cell>
          <cell r="AK329" t="str">
            <v>月３</v>
          </cell>
          <cell r="AL329" t="str">
            <v>月４</v>
          </cell>
          <cell r="AM329" t="str">
            <v>学</v>
          </cell>
          <cell r="AN329" t="str">
            <v>欠</v>
          </cell>
          <cell r="AO329" t="str">
            <v>○</v>
          </cell>
          <cell r="AP329" t="str">
            <v>月１</v>
          </cell>
          <cell r="AQ329" t="str">
            <v>月２</v>
          </cell>
          <cell r="AR329" t="str">
            <v>月３</v>
          </cell>
          <cell r="AS329" t="str">
            <v>月４</v>
          </cell>
          <cell r="AT329" t="str">
            <v>学</v>
          </cell>
          <cell r="AU329" t="str">
            <v>欠</v>
          </cell>
          <cell r="AV329" t="str">
            <v>×</v>
          </cell>
          <cell r="AW329" t="str">
            <v>×</v>
          </cell>
          <cell r="AX329" t="str">
            <v>-</v>
          </cell>
        </row>
        <row r="330">
          <cell r="B330">
            <v>44978</v>
          </cell>
          <cell r="C330" t="str">
            <v>火</v>
          </cell>
          <cell r="D330" t="str">
            <v>A</v>
          </cell>
          <cell r="E330" t="str">
            <v>素点交換</v>
          </cell>
          <cell r="K330" t="str">
            <v>校長・（）：郡中合同会議15:00小牛田中</v>
          </cell>
          <cell r="X330" t="str">
            <v>鎌田，山田（幸）</v>
          </cell>
          <cell r="Y330" t="str">
            <v>北村先生来校</v>
          </cell>
          <cell r="AA330" t="str">
            <v>○</v>
          </cell>
          <cell r="AB330" t="str">
            <v>火１</v>
          </cell>
          <cell r="AC330" t="str">
            <v>火２</v>
          </cell>
          <cell r="AD330" t="str">
            <v>火３</v>
          </cell>
          <cell r="AE330" t="str">
            <v>火４</v>
          </cell>
          <cell r="AF330" t="str">
            <v>火５</v>
          </cell>
          <cell r="AG330" t="str">
            <v>火６</v>
          </cell>
          <cell r="AH330" t="str">
            <v>○</v>
          </cell>
          <cell r="AI330" t="str">
            <v>火１</v>
          </cell>
          <cell r="AJ330" t="str">
            <v>火２</v>
          </cell>
          <cell r="AK330" t="str">
            <v>火３</v>
          </cell>
          <cell r="AL330" t="str">
            <v>火４</v>
          </cell>
          <cell r="AM330" t="str">
            <v>火５</v>
          </cell>
          <cell r="AN330" t="str">
            <v>火６</v>
          </cell>
          <cell r="AO330" t="str">
            <v>○</v>
          </cell>
          <cell r="AP330" t="str">
            <v>火１</v>
          </cell>
          <cell r="AQ330" t="str">
            <v>火２</v>
          </cell>
          <cell r="AR330" t="str">
            <v>火３</v>
          </cell>
          <cell r="AS330" t="str">
            <v>火４</v>
          </cell>
          <cell r="AT330" t="str">
            <v>火５</v>
          </cell>
          <cell r="AU330" t="str">
            <v>火６</v>
          </cell>
          <cell r="AV330" t="str">
            <v>○</v>
          </cell>
          <cell r="AW330" t="str">
            <v>○</v>
          </cell>
          <cell r="AX330" t="str">
            <v>-</v>
          </cell>
        </row>
        <row r="331">
          <cell r="B331">
            <v>44979</v>
          </cell>
          <cell r="C331" t="str">
            <v>水</v>
          </cell>
          <cell r="D331" t="str">
            <v>A</v>
          </cell>
          <cell r="E331" t="str">
            <v>飲酒運転根絶運動の日</v>
          </cell>
          <cell r="J331" t="str">
            <v>総（修４卒５）</v>
          </cell>
          <cell r="X331" t="str">
            <v>鎌田，山田（幸）</v>
          </cell>
          <cell r="AA331" t="str">
            <v>○</v>
          </cell>
          <cell r="AB331" t="str">
            <v>水１</v>
          </cell>
          <cell r="AC331" t="str">
            <v>水２</v>
          </cell>
          <cell r="AD331" t="str">
            <v>水３</v>
          </cell>
          <cell r="AE331" t="str">
            <v>水４</v>
          </cell>
          <cell r="AF331" t="str">
            <v>道</v>
          </cell>
          <cell r="AG331" t="str">
            <v>補</v>
          </cell>
          <cell r="AH331" t="str">
            <v>○</v>
          </cell>
          <cell r="AI331" t="str">
            <v>水１</v>
          </cell>
          <cell r="AJ331" t="str">
            <v>水２</v>
          </cell>
          <cell r="AK331" t="str">
            <v>水３</v>
          </cell>
          <cell r="AL331" t="str">
            <v>水４</v>
          </cell>
          <cell r="AM331" t="str">
            <v>道</v>
          </cell>
          <cell r="AN331" t="str">
            <v>総</v>
          </cell>
          <cell r="AO331" t="str">
            <v>○</v>
          </cell>
          <cell r="AP331" t="str">
            <v>水１</v>
          </cell>
          <cell r="AQ331" t="str">
            <v>水２</v>
          </cell>
          <cell r="AR331" t="str">
            <v>水３</v>
          </cell>
          <cell r="AS331" t="str">
            <v>水４</v>
          </cell>
          <cell r="AT331" t="str">
            <v>道</v>
          </cell>
          <cell r="AU331" t="str">
            <v>総</v>
          </cell>
          <cell r="AV331" t="str">
            <v>○</v>
          </cell>
          <cell r="AW331" t="str">
            <v>○</v>
          </cell>
          <cell r="AX331" t="str">
            <v>-</v>
          </cell>
        </row>
        <row r="332">
          <cell r="B332">
            <v>44980</v>
          </cell>
          <cell r="C332" t="str">
            <v>木</v>
          </cell>
          <cell r="E332" t="str">
            <v>天皇誕生日</v>
          </cell>
          <cell r="X332" t="str">
            <v>鎌田，山田（幸）</v>
          </cell>
        </row>
        <row r="333">
          <cell r="B333">
            <v>44981</v>
          </cell>
          <cell r="C333" t="str">
            <v>金</v>
          </cell>
          <cell r="D333" t="str">
            <v>B</v>
          </cell>
          <cell r="E333" t="str">
            <v>3年生を送る会（6校時）</v>
          </cell>
          <cell r="X333" t="str">
            <v>鎌田，山田（幸）</v>
          </cell>
          <cell r="AA333" t="str">
            <v>○</v>
          </cell>
          <cell r="AB333" t="str">
            <v>金１</v>
          </cell>
          <cell r="AC333" t="str">
            <v>金２</v>
          </cell>
          <cell r="AD333" t="str">
            <v>金３</v>
          </cell>
          <cell r="AE333" t="str">
            <v>金４</v>
          </cell>
          <cell r="AF333" t="str">
            <v>金５</v>
          </cell>
          <cell r="AG333" t="str">
            <v>行</v>
          </cell>
          <cell r="AH333" t="str">
            <v>○</v>
          </cell>
          <cell r="AI333" t="str">
            <v>金１</v>
          </cell>
          <cell r="AJ333" t="str">
            <v>金２</v>
          </cell>
          <cell r="AK333" t="str">
            <v>金３</v>
          </cell>
          <cell r="AL333" t="str">
            <v>金４</v>
          </cell>
          <cell r="AM333" t="str">
            <v>金５</v>
          </cell>
          <cell r="AN333" t="str">
            <v>行</v>
          </cell>
          <cell r="AO333" t="str">
            <v>○</v>
          </cell>
          <cell r="AP333" t="str">
            <v>金１</v>
          </cell>
          <cell r="AQ333" t="str">
            <v>金２</v>
          </cell>
          <cell r="AR333" t="str">
            <v>金３</v>
          </cell>
          <cell r="AS333" t="str">
            <v>金４</v>
          </cell>
          <cell r="AT333" t="str">
            <v>金５</v>
          </cell>
          <cell r="AU333" t="str">
            <v>行</v>
          </cell>
          <cell r="AV333" t="str">
            <v>✕</v>
          </cell>
          <cell r="AW333" t="str">
            <v>✕</v>
          </cell>
          <cell r="AX333" t="str">
            <v>-</v>
          </cell>
        </row>
        <row r="334">
          <cell r="B334">
            <v>44982</v>
          </cell>
          <cell r="C334" t="str">
            <v>土</v>
          </cell>
          <cell r="X334" t="str">
            <v>鎌田，山田（幸）</v>
          </cell>
        </row>
        <row r="335">
          <cell r="B335">
            <v>44983</v>
          </cell>
          <cell r="C335" t="str">
            <v>日</v>
          </cell>
          <cell r="X335" t="str">
            <v>鎌田，山田（幸）</v>
          </cell>
        </row>
        <row r="336">
          <cell r="B336">
            <v>44984</v>
          </cell>
          <cell r="C336" t="str">
            <v>月</v>
          </cell>
          <cell r="D336" t="str">
            <v>B</v>
          </cell>
          <cell r="E336" t="str">
            <v>合同部活・領域部会⑪</v>
          </cell>
          <cell r="F336" t="str">
            <v>３年評定交換</v>
          </cell>
          <cell r="J336" t="str">
            <v>総（修５卒６）</v>
          </cell>
          <cell r="X336" t="str">
            <v>鎌田，山田（幸）</v>
          </cell>
          <cell r="AA336" t="str">
            <v>○</v>
          </cell>
          <cell r="AB336" t="str">
            <v>月１</v>
          </cell>
          <cell r="AC336" t="str">
            <v>月２</v>
          </cell>
          <cell r="AD336" t="str">
            <v>月３</v>
          </cell>
          <cell r="AE336" t="str">
            <v>月４</v>
          </cell>
          <cell r="AF336" t="str">
            <v>学</v>
          </cell>
          <cell r="AG336" t="str">
            <v>補</v>
          </cell>
          <cell r="AH336" t="str">
            <v>○</v>
          </cell>
          <cell r="AI336" t="str">
            <v>月１</v>
          </cell>
          <cell r="AJ336" t="str">
            <v>月２</v>
          </cell>
          <cell r="AK336" t="str">
            <v>月３</v>
          </cell>
          <cell r="AL336" t="str">
            <v>月４</v>
          </cell>
          <cell r="AM336" t="str">
            <v>学</v>
          </cell>
          <cell r="AN336" t="str">
            <v>総</v>
          </cell>
          <cell r="AO336" t="str">
            <v>○</v>
          </cell>
          <cell r="AP336" t="str">
            <v>月１</v>
          </cell>
          <cell r="AQ336" t="str">
            <v>月２</v>
          </cell>
          <cell r="AR336" t="str">
            <v>月３</v>
          </cell>
          <cell r="AS336" t="str">
            <v>月４</v>
          </cell>
          <cell r="AT336" t="str">
            <v>学</v>
          </cell>
          <cell r="AU336" t="str">
            <v>総</v>
          </cell>
          <cell r="AV336" t="str">
            <v>○</v>
          </cell>
          <cell r="AW336" t="str">
            <v>○</v>
          </cell>
          <cell r="AX336" t="str">
            <v>-</v>
          </cell>
        </row>
        <row r="337">
          <cell r="B337">
            <v>44985</v>
          </cell>
          <cell r="C337" t="str">
            <v>火</v>
          </cell>
          <cell r="D337" t="str">
            <v>A</v>
          </cell>
          <cell r="X337" t="str">
            <v>鎌田，山田（幸）</v>
          </cell>
          <cell r="Y337" t="str">
            <v>北村先生来校</v>
          </cell>
          <cell r="AA337" t="str">
            <v>○</v>
          </cell>
          <cell r="AB337" t="str">
            <v>火１</v>
          </cell>
          <cell r="AC337" t="str">
            <v>火２</v>
          </cell>
          <cell r="AD337" t="str">
            <v>火３</v>
          </cell>
          <cell r="AE337" t="str">
            <v>火４</v>
          </cell>
          <cell r="AF337" t="str">
            <v>火５</v>
          </cell>
          <cell r="AG337" t="str">
            <v>火６</v>
          </cell>
          <cell r="AH337" t="str">
            <v>○</v>
          </cell>
          <cell r="AI337" t="str">
            <v>火１</v>
          </cell>
          <cell r="AJ337" t="str">
            <v>火２</v>
          </cell>
          <cell r="AK337" t="str">
            <v>火３</v>
          </cell>
          <cell r="AL337" t="str">
            <v>火４</v>
          </cell>
          <cell r="AM337" t="str">
            <v>火５</v>
          </cell>
          <cell r="AN337" t="str">
            <v>火６</v>
          </cell>
          <cell r="AO337" t="str">
            <v>○</v>
          </cell>
          <cell r="AP337" t="str">
            <v>火１</v>
          </cell>
          <cell r="AQ337" t="str">
            <v>火２</v>
          </cell>
          <cell r="AR337" t="str">
            <v>火３</v>
          </cell>
          <cell r="AS337" t="str">
            <v>火４</v>
          </cell>
          <cell r="AT337" t="str">
            <v>火５</v>
          </cell>
          <cell r="AU337" t="str">
            <v>火６</v>
          </cell>
          <cell r="AV337" t="str">
            <v>○</v>
          </cell>
          <cell r="AW337" t="str">
            <v>○</v>
          </cell>
          <cell r="AX337" t="str">
            <v>-</v>
          </cell>
        </row>
        <row r="338">
          <cell r="B338">
            <v>44986</v>
          </cell>
          <cell r="C338" t="str">
            <v>水</v>
          </cell>
          <cell r="D338" t="str">
            <v>B</v>
          </cell>
          <cell r="E338" t="str">
            <v>専門委員会・中央委員会</v>
          </cell>
          <cell r="F338" t="str">
            <v>安全点検日</v>
          </cell>
          <cell r="X338" t="str">
            <v>鎌田，山田（幸）</v>
          </cell>
          <cell r="AA338" t="str">
            <v>○</v>
          </cell>
          <cell r="AB338" t="str">
            <v>水１</v>
          </cell>
          <cell r="AC338" t="str">
            <v>水２</v>
          </cell>
          <cell r="AD338" t="str">
            <v>水３</v>
          </cell>
          <cell r="AE338" t="str">
            <v>水４</v>
          </cell>
          <cell r="AF338" t="str">
            <v>道</v>
          </cell>
          <cell r="AG338" t="str">
            <v>欠</v>
          </cell>
          <cell r="AH338" t="str">
            <v>○</v>
          </cell>
          <cell r="AI338" t="str">
            <v>水１</v>
          </cell>
          <cell r="AJ338" t="str">
            <v>水２</v>
          </cell>
          <cell r="AK338" t="str">
            <v>水３</v>
          </cell>
          <cell r="AL338" t="str">
            <v>水４</v>
          </cell>
          <cell r="AM338" t="str">
            <v>道</v>
          </cell>
          <cell r="AN338" t="str">
            <v>欠</v>
          </cell>
          <cell r="AO338" t="str">
            <v>○</v>
          </cell>
          <cell r="AP338" t="str">
            <v>水１</v>
          </cell>
          <cell r="AQ338" t="str">
            <v>水２</v>
          </cell>
          <cell r="AR338" t="str">
            <v>水３</v>
          </cell>
          <cell r="AS338" t="str">
            <v>水４</v>
          </cell>
          <cell r="AT338" t="str">
            <v>道</v>
          </cell>
          <cell r="AU338" t="str">
            <v>欠</v>
          </cell>
          <cell r="AV338" t="str">
            <v>×</v>
          </cell>
          <cell r="AW338" t="str">
            <v>×</v>
          </cell>
          <cell r="AX338" t="str">
            <v>-</v>
          </cell>
        </row>
        <row r="339">
          <cell r="B339">
            <v>44987</v>
          </cell>
          <cell r="C339" t="str">
            <v>木</v>
          </cell>
          <cell r="D339" t="str">
            <v>B</v>
          </cell>
          <cell r="E339" t="str">
            <v>3年卒業式練習（6校時）</v>
          </cell>
          <cell r="F339" t="str">
            <v>卒業認定会</v>
          </cell>
          <cell r="J339" t="str">
            <v>総（修６）</v>
          </cell>
          <cell r="X339" t="str">
            <v>鎌田，山田（幸）</v>
          </cell>
          <cell r="Y339" t="str">
            <v>藤田先生来校</v>
          </cell>
          <cell r="AA339" t="str">
            <v>○</v>
          </cell>
          <cell r="AB339" t="str">
            <v>木１</v>
          </cell>
          <cell r="AC339" t="str">
            <v>木２</v>
          </cell>
          <cell r="AD339" t="str">
            <v>木３</v>
          </cell>
          <cell r="AE339" t="str">
            <v>木４</v>
          </cell>
          <cell r="AF339" t="str">
            <v>木５</v>
          </cell>
          <cell r="AG339" t="str">
            <v>補</v>
          </cell>
          <cell r="AH339" t="str">
            <v>○</v>
          </cell>
          <cell r="AI339" t="str">
            <v>木１</v>
          </cell>
          <cell r="AJ339" t="str">
            <v>木２</v>
          </cell>
          <cell r="AK339" t="str">
            <v>木３</v>
          </cell>
          <cell r="AL339" t="str">
            <v>木４</v>
          </cell>
          <cell r="AM339" t="str">
            <v>木５</v>
          </cell>
          <cell r="AN339" t="str">
            <v>総</v>
          </cell>
          <cell r="AO339" t="str">
            <v>○</v>
          </cell>
          <cell r="AP339" t="str">
            <v>木１</v>
          </cell>
          <cell r="AQ339" t="str">
            <v>木２</v>
          </cell>
          <cell r="AR339" t="str">
            <v>木３</v>
          </cell>
          <cell r="AS339" t="str">
            <v>木４</v>
          </cell>
          <cell r="AT339" t="str">
            <v>木５</v>
          </cell>
          <cell r="AU339" t="str">
            <v>行</v>
          </cell>
          <cell r="AV339" t="str">
            <v>○</v>
          </cell>
          <cell r="AW339" t="str">
            <v>○</v>
          </cell>
          <cell r="AX339" t="str">
            <v>-</v>
          </cell>
        </row>
        <row r="340">
          <cell r="B340">
            <v>44988</v>
          </cell>
          <cell r="C340" t="str">
            <v>金</v>
          </cell>
          <cell r="D340" t="str">
            <v>A</v>
          </cell>
          <cell r="E340" t="str">
            <v>3年卒業式練習（56校時）</v>
          </cell>
          <cell r="K340" t="str">
            <v>高梨：文書送達</v>
          </cell>
          <cell r="X340" t="str">
            <v>鎌田，山田（幸）</v>
          </cell>
          <cell r="AA340" t="str">
            <v>○</v>
          </cell>
          <cell r="AB340" t="str">
            <v>金１</v>
          </cell>
          <cell r="AC340" t="str">
            <v>金２</v>
          </cell>
          <cell r="AD340" t="str">
            <v>金３</v>
          </cell>
          <cell r="AE340" t="str">
            <v>金４</v>
          </cell>
          <cell r="AF340" t="str">
            <v>金５</v>
          </cell>
          <cell r="AG340" t="str">
            <v>金６</v>
          </cell>
          <cell r="AH340" t="str">
            <v>○</v>
          </cell>
          <cell r="AI340" t="str">
            <v>金１</v>
          </cell>
          <cell r="AJ340" t="str">
            <v>金２</v>
          </cell>
          <cell r="AK340" t="str">
            <v>金３</v>
          </cell>
          <cell r="AL340" t="str">
            <v>金４</v>
          </cell>
          <cell r="AM340" t="str">
            <v>金５</v>
          </cell>
          <cell r="AN340" t="str">
            <v>金６</v>
          </cell>
          <cell r="AO340" t="str">
            <v>○</v>
          </cell>
          <cell r="AP340" t="str">
            <v>金１</v>
          </cell>
          <cell r="AQ340" t="str">
            <v>金２</v>
          </cell>
          <cell r="AR340" t="str">
            <v>金３</v>
          </cell>
          <cell r="AS340" t="str">
            <v>金４</v>
          </cell>
          <cell r="AT340" t="str">
            <v>行</v>
          </cell>
          <cell r="AU340" t="str">
            <v>行</v>
          </cell>
          <cell r="AV340" t="str">
            <v>○</v>
          </cell>
          <cell r="AW340" t="str">
            <v>○</v>
          </cell>
          <cell r="AX340" t="str">
            <v>-</v>
          </cell>
        </row>
        <row r="341">
          <cell r="B341">
            <v>44989</v>
          </cell>
          <cell r="C341" t="str">
            <v>土</v>
          </cell>
          <cell r="X341" t="str">
            <v>鎌田，山田（幸）</v>
          </cell>
        </row>
        <row r="342">
          <cell r="B342">
            <v>44990</v>
          </cell>
          <cell r="C342" t="str">
            <v>日</v>
          </cell>
          <cell r="X342" t="str">
            <v>鎌田，山田（幸）</v>
          </cell>
        </row>
        <row r="343">
          <cell r="B343">
            <v>44991</v>
          </cell>
          <cell r="C343" t="str">
            <v>月</v>
          </cell>
          <cell r="D343" t="str">
            <v>A</v>
          </cell>
          <cell r="E343" t="str">
            <v>公立一次募集</v>
          </cell>
          <cell r="F343" t="str">
            <v>3年奉仕活動①（1~4校時）</v>
          </cell>
          <cell r="J343" t="str">
            <v>総（修７）</v>
          </cell>
          <cell r="X343" t="str">
            <v>鎌田，山田（幸）</v>
          </cell>
          <cell r="AA343" t="str">
            <v>○</v>
          </cell>
          <cell r="AB343" t="str">
            <v>月１</v>
          </cell>
          <cell r="AC343" t="str">
            <v>月２</v>
          </cell>
          <cell r="AD343" t="str">
            <v>月３</v>
          </cell>
          <cell r="AE343" t="str">
            <v>月４</v>
          </cell>
          <cell r="AF343" t="str">
            <v>学</v>
          </cell>
          <cell r="AG343" t="str">
            <v>補</v>
          </cell>
          <cell r="AH343" t="str">
            <v>○</v>
          </cell>
          <cell r="AI343" t="str">
            <v>月１</v>
          </cell>
          <cell r="AJ343" t="str">
            <v>月２</v>
          </cell>
          <cell r="AK343" t="str">
            <v>月３</v>
          </cell>
          <cell r="AL343" t="str">
            <v>月４</v>
          </cell>
          <cell r="AM343" t="str">
            <v>学</v>
          </cell>
          <cell r="AN343" t="str">
            <v>総</v>
          </cell>
          <cell r="AO343" t="str">
            <v>×</v>
          </cell>
          <cell r="AP343" t="str">
            <v>行</v>
          </cell>
          <cell r="AQ343" t="str">
            <v>行</v>
          </cell>
          <cell r="AR343" t="str">
            <v>行</v>
          </cell>
          <cell r="AS343" t="str">
            <v>行</v>
          </cell>
          <cell r="AT343" t="str">
            <v>欠</v>
          </cell>
          <cell r="AU343" t="str">
            <v>欠</v>
          </cell>
          <cell r="AV343" t="str">
            <v>○</v>
          </cell>
          <cell r="AW343" t="str">
            <v>○</v>
          </cell>
          <cell r="AX343" t="str">
            <v>-</v>
          </cell>
        </row>
        <row r="344">
          <cell r="B344">
            <v>44992</v>
          </cell>
          <cell r="C344" t="str">
            <v>火</v>
          </cell>
          <cell r="D344" t="str">
            <v>A</v>
          </cell>
          <cell r="E344" t="str">
            <v>公立一次募集（面接等）</v>
          </cell>
          <cell r="F344" t="str">
            <v>3年奉仕活動②（12校時）</v>
          </cell>
          <cell r="G344" t="str">
            <v>3年卒業式練習（34校時）</v>
          </cell>
          <cell r="X344" t="str">
            <v>鎌田，山田（幸）</v>
          </cell>
          <cell r="AA344" t="str">
            <v>○</v>
          </cell>
          <cell r="AB344" t="str">
            <v>火１</v>
          </cell>
          <cell r="AC344" t="str">
            <v>火２</v>
          </cell>
          <cell r="AD344" t="str">
            <v>火３</v>
          </cell>
          <cell r="AE344" t="str">
            <v>火４</v>
          </cell>
          <cell r="AF344" t="str">
            <v>火５</v>
          </cell>
          <cell r="AG344" t="str">
            <v>火６</v>
          </cell>
          <cell r="AH344" t="str">
            <v>○</v>
          </cell>
          <cell r="AI344" t="str">
            <v>火１</v>
          </cell>
          <cell r="AJ344" t="str">
            <v>火２</v>
          </cell>
          <cell r="AK344" t="str">
            <v>火３</v>
          </cell>
          <cell r="AL344" t="str">
            <v>火４</v>
          </cell>
          <cell r="AM344" t="str">
            <v>火５</v>
          </cell>
          <cell r="AN344" t="str">
            <v>火６</v>
          </cell>
          <cell r="AO344" t="str">
            <v>×</v>
          </cell>
          <cell r="AP344" t="str">
            <v>行</v>
          </cell>
          <cell r="AQ344" t="str">
            <v>行</v>
          </cell>
          <cell r="AR344" t="str">
            <v>行</v>
          </cell>
          <cell r="AS344" t="str">
            <v>行</v>
          </cell>
          <cell r="AT344" t="str">
            <v>欠</v>
          </cell>
          <cell r="AU344" t="str">
            <v>欠</v>
          </cell>
          <cell r="AV344" t="str">
            <v>○</v>
          </cell>
          <cell r="AW344" t="str">
            <v>○</v>
          </cell>
          <cell r="AX344" t="str">
            <v>-</v>
          </cell>
        </row>
        <row r="345">
          <cell r="B345">
            <v>44993</v>
          </cell>
          <cell r="C345" t="str">
            <v>水</v>
          </cell>
          <cell r="D345" t="str">
            <v>A</v>
          </cell>
          <cell r="E345" t="str">
            <v>同窓会入会式（1校時）</v>
          </cell>
          <cell r="F345" t="str">
            <v>卒業式総練習(23校時）</v>
          </cell>
          <cell r="G345" t="str">
            <v>12年卒業式補正練習（4校時）</v>
          </cell>
          <cell r="H345" t="str">
            <v>卒業式会場準備（56校時）</v>
          </cell>
          <cell r="X345" t="str">
            <v>鎌田，山田（幸）</v>
          </cell>
          <cell r="AA345" t="str">
            <v>○</v>
          </cell>
          <cell r="AB345" t="str">
            <v>学</v>
          </cell>
          <cell r="AC345" t="str">
            <v>行</v>
          </cell>
          <cell r="AD345" t="str">
            <v>行</v>
          </cell>
          <cell r="AE345" t="str">
            <v>行</v>
          </cell>
          <cell r="AF345" t="str">
            <v>行</v>
          </cell>
          <cell r="AG345" t="str">
            <v>行</v>
          </cell>
          <cell r="AH345" t="str">
            <v>○</v>
          </cell>
          <cell r="AI345" t="str">
            <v>学</v>
          </cell>
          <cell r="AJ345" t="str">
            <v>行</v>
          </cell>
          <cell r="AK345" t="str">
            <v>行</v>
          </cell>
          <cell r="AL345" t="str">
            <v>行</v>
          </cell>
          <cell r="AM345" t="str">
            <v>行</v>
          </cell>
          <cell r="AN345" t="str">
            <v>行</v>
          </cell>
          <cell r="AO345" t="str">
            <v>×</v>
          </cell>
          <cell r="AP345" t="str">
            <v>行</v>
          </cell>
          <cell r="AQ345" t="str">
            <v>行</v>
          </cell>
          <cell r="AR345" t="str">
            <v>行</v>
          </cell>
          <cell r="AS345" t="str">
            <v>学</v>
          </cell>
          <cell r="AT345" t="str">
            <v>欠</v>
          </cell>
          <cell r="AU345" t="str">
            <v>欠</v>
          </cell>
          <cell r="AV345" t="str">
            <v>×</v>
          </cell>
          <cell r="AW345" t="str">
            <v>×</v>
          </cell>
          <cell r="AX345" t="str">
            <v>-</v>
          </cell>
        </row>
        <row r="346">
          <cell r="B346">
            <v>44994</v>
          </cell>
          <cell r="C346" t="str">
            <v>木</v>
          </cell>
          <cell r="D346" t="str">
            <v>特</v>
          </cell>
          <cell r="E346" t="str">
            <v>卒業式</v>
          </cell>
          <cell r="X346" t="str">
            <v>鎌田，山田（幸）</v>
          </cell>
          <cell r="Y346" t="str">
            <v>藤田先生来校</v>
          </cell>
          <cell r="AA346" t="str">
            <v>×</v>
          </cell>
          <cell r="AB346" t="str">
            <v>行</v>
          </cell>
          <cell r="AC346" t="str">
            <v>行</v>
          </cell>
          <cell r="AD346" t="str">
            <v>行</v>
          </cell>
          <cell r="AE346" t="str">
            <v>欠</v>
          </cell>
          <cell r="AF346" t="str">
            <v>欠</v>
          </cell>
          <cell r="AG346" t="str">
            <v>欠</v>
          </cell>
          <cell r="AH346" t="str">
            <v>×</v>
          </cell>
          <cell r="AI346" t="str">
            <v>行</v>
          </cell>
          <cell r="AJ346" t="str">
            <v>行</v>
          </cell>
          <cell r="AK346" t="str">
            <v>行</v>
          </cell>
          <cell r="AL346" t="str">
            <v>欠</v>
          </cell>
          <cell r="AM346" t="str">
            <v>欠</v>
          </cell>
          <cell r="AN346" t="str">
            <v>欠</v>
          </cell>
          <cell r="AO346" t="str">
            <v>×</v>
          </cell>
          <cell r="AP346" t="str">
            <v>行</v>
          </cell>
          <cell r="AQ346" t="str">
            <v>行</v>
          </cell>
          <cell r="AR346" t="str">
            <v>行</v>
          </cell>
          <cell r="AS346" t="str">
            <v>欠</v>
          </cell>
          <cell r="AT346" t="str">
            <v>欠</v>
          </cell>
          <cell r="AU346" t="str">
            <v>欠</v>
          </cell>
          <cell r="AV346" t="str">
            <v>×</v>
          </cell>
          <cell r="AW346" t="str">
            <v>×</v>
          </cell>
          <cell r="AX346" t="str">
            <v>-</v>
          </cell>
        </row>
        <row r="347">
          <cell r="B347">
            <v>44995</v>
          </cell>
          <cell r="C347" t="str">
            <v>金</v>
          </cell>
          <cell r="D347" t="str">
            <v>A</v>
          </cell>
          <cell r="E347" t="str">
            <v>式場片付け</v>
          </cell>
          <cell r="X347" t="str">
            <v>鎌田，山田（幸）</v>
          </cell>
          <cell r="AA347" t="str">
            <v>○</v>
          </cell>
          <cell r="AB347" t="str">
            <v>行</v>
          </cell>
          <cell r="AC347" t="str">
            <v>金２</v>
          </cell>
          <cell r="AD347" t="str">
            <v>金３</v>
          </cell>
          <cell r="AE347" t="str">
            <v>金４</v>
          </cell>
          <cell r="AF347" t="str">
            <v>金５</v>
          </cell>
          <cell r="AG347" t="str">
            <v>金６</v>
          </cell>
          <cell r="AH347" t="str">
            <v>○</v>
          </cell>
          <cell r="AI347" t="str">
            <v>行</v>
          </cell>
          <cell r="AJ347" t="str">
            <v>金２</v>
          </cell>
          <cell r="AK347" t="str">
            <v>金３</v>
          </cell>
          <cell r="AL347" t="str">
            <v>金４</v>
          </cell>
          <cell r="AM347" t="str">
            <v>金５</v>
          </cell>
          <cell r="AN347" t="str">
            <v>金６</v>
          </cell>
          <cell r="AV347" t="str">
            <v>○</v>
          </cell>
          <cell r="AW347" t="str">
            <v>○</v>
          </cell>
          <cell r="AX347" t="str">
            <v>-</v>
          </cell>
        </row>
        <row r="348">
          <cell r="B348">
            <v>44996</v>
          </cell>
          <cell r="C348" t="str">
            <v>土</v>
          </cell>
          <cell r="X348" t="str">
            <v>鎌田，山田（幸）</v>
          </cell>
        </row>
        <row r="349">
          <cell r="B349">
            <v>44997</v>
          </cell>
          <cell r="C349" t="str">
            <v>日</v>
          </cell>
          <cell r="X349" t="str">
            <v>鎌田，山田（幸）</v>
          </cell>
        </row>
        <row r="350">
          <cell r="B350">
            <v>44998</v>
          </cell>
          <cell r="C350" t="str">
            <v>月</v>
          </cell>
          <cell r="D350" t="str">
            <v>A</v>
          </cell>
          <cell r="E350" t="str">
            <v>公立追試験</v>
          </cell>
          <cell r="J350" t="str">
            <v>総（修８）</v>
          </cell>
          <cell r="X350" t="str">
            <v>鎌田，山田（幸）</v>
          </cell>
          <cell r="AA350" t="str">
            <v>○</v>
          </cell>
          <cell r="AB350" t="str">
            <v>月１</v>
          </cell>
          <cell r="AC350" t="str">
            <v>月２</v>
          </cell>
          <cell r="AD350" t="str">
            <v>月３</v>
          </cell>
          <cell r="AE350" t="str">
            <v>月４</v>
          </cell>
          <cell r="AF350" t="str">
            <v>学</v>
          </cell>
          <cell r="AG350" t="str">
            <v>補</v>
          </cell>
          <cell r="AH350" t="str">
            <v>○</v>
          </cell>
          <cell r="AI350" t="str">
            <v>月１</v>
          </cell>
          <cell r="AJ350" t="str">
            <v>月２</v>
          </cell>
          <cell r="AK350" t="str">
            <v>月３</v>
          </cell>
          <cell r="AL350" t="str">
            <v>月４</v>
          </cell>
          <cell r="AM350" t="str">
            <v>学</v>
          </cell>
          <cell r="AN350" t="str">
            <v>総</v>
          </cell>
          <cell r="AV350" t="str">
            <v>○</v>
          </cell>
          <cell r="AW350" t="str">
            <v>○</v>
          </cell>
          <cell r="AX350" t="str">
            <v>-</v>
          </cell>
        </row>
        <row r="351">
          <cell r="B351">
            <v>44999</v>
          </cell>
          <cell r="C351" t="str">
            <v>火</v>
          </cell>
          <cell r="D351" t="str">
            <v>A</v>
          </cell>
          <cell r="E351" t="str">
            <v>定期巡回訪問（第3期）10:30</v>
          </cell>
          <cell r="X351" t="str">
            <v>鎌田，山田（幸）</v>
          </cell>
          <cell r="Y351" t="str">
            <v>北村先生来校</v>
          </cell>
          <cell r="AA351" t="str">
            <v>○</v>
          </cell>
          <cell r="AB351" t="str">
            <v>火１</v>
          </cell>
          <cell r="AC351" t="str">
            <v>火２</v>
          </cell>
          <cell r="AD351" t="str">
            <v>火３</v>
          </cell>
          <cell r="AE351" t="str">
            <v>火４</v>
          </cell>
          <cell r="AF351" t="str">
            <v>火５</v>
          </cell>
          <cell r="AG351" t="str">
            <v>火６</v>
          </cell>
          <cell r="AH351" t="str">
            <v>○</v>
          </cell>
          <cell r="AI351" t="str">
            <v>火１</v>
          </cell>
          <cell r="AJ351" t="str">
            <v>火２</v>
          </cell>
          <cell r="AK351" t="str">
            <v>火３</v>
          </cell>
          <cell r="AL351" t="str">
            <v>火４</v>
          </cell>
          <cell r="AM351" t="str">
            <v>火５</v>
          </cell>
          <cell r="AN351" t="str">
            <v>火６</v>
          </cell>
          <cell r="AV351" t="str">
            <v>○</v>
          </cell>
          <cell r="AW351" t="str">
            <v>○</v>
          </cell>
          <cell r="AX351" t="str">
            <v>-</v>
          </cell>
        </row>
        <row r="352">
          <cell r="B352">
            <v>45000</v>
          </cell>
          <cell r="C352" t="str">
            <v>水</v>
          </cell>
          <cell r="D352" t="str">
            <v>A</v>
          </cell>
          <cell r="E352" t="str">
            <v>１２年評定交換</v>
          </cell>
          <cell r="J352" t="str">
            <v>総（修９）</v>
          </cell>
          <cell r="X352" t="str">
            <v>鎌田，山田（幸）</v>
          </cell>
          <cell r="AA352" t="str">
            <v>○</v>
          </cell>
          <cell r="AB352" t="str">
            <v>水１</v>
          </cell>
          <cell r="AC352" t="str">
            <v>水２</v>
          </cell>
          <cell r="AD352" t="str">
            <v>水３</v>
          </cell>
          <cell r="AE352" t="str">
            <v>水４</v>
          </cell>
          <cell r="AF352" t="str">
            <v>道</v>
          </cell>
          <cell r="AG352" t="str">
            <v>補</v>
          </cell>
          <cell r="AH352" t="str">
            <v>○</v>
          </cell>
          <cell r="AI352" t="str">
            <v>水１</v>
          </cell>
          <cell r="AJ352" t="str">
            <v>水２</v>
          </cell>
          <cell r="AK352" t="str">
            <v>水３</v>
          </cell>
          <cell r="AL352" t="str">
            <v>水４</v>
          </cell>
          <cell r="AM352" t="str">
            <v>道</v>
          </cell>
          <cell r="AN352" t="str">
            <v>総</v>
          </cell>
          <cell r="AV352" t="str">
            <v>○</v>
          </cell>
          <cell r="AW352" t="str">
            <v>○</v>
          </cell>
          <cell r="AX352" t="str">
            <v>-</v>
          </cell>
        </row>
        <row r="353">
          <cell r="B353">
            <v>45001</v>
          </cell>
          <cell r="C353" t="str">
            <v>木</v>
          </cell>
          <cell r="D353" t="str">
            <v>B</v>
          </cell>
          <cell r="E353" t="str">
            <v>公立合格発表</v>
          </cell>
          <cell r="X353" t="str">
            <v>鎌田，山田（幸）</v>
          </cell>
          <cell r="Y353" t="str">
            <v>藤田先生来校</v>
          </cell>
          <cell r="AA353" t="str">
            <v>○</v>
          </cell>
          <cell r="AB353" t="str">
            <v>木１</v>
          </cell>
          <cell r="AC353" t="str">
            <v>木２</v>
          </cell>
          <cell r="AD353" t="str">
            <v>木３</v>
          </cell>
          <cell r="AE353" t="str">
            <v>木４</v>
          </cell>
          <cell r="AF353" t="str">
            <v>木５</v>
          </cell>
          <cell r="AG353" t="str">
            <v>欠</v>
          </cell>
          <cell r="AH353" t="str">
            <v>○</v>
          </cell>
          <cell r="AI353" t="str">
            <v>木１</v>
          </cell>
          <cell r="AJ353" t="str">
            <v>木２</v>
          </cell>
          <cell r="AK353" t="str">
            <v>木３</v>
          </cell>
          <cell r="AL353" t="str">
            <v>木４</v>
          </cell>
          <cell r="AM353" t="str">
            <v>木５</v>
          </cell>
          <cell r="AN353" t="str">
            <v>欠</v>
          </cell>
          <cell r="AV353" t="str">
            <v>×</v>
          </cell>
          <cell r="AW353" t="str">
            <v>×</v>
          </cell>
          <cell r="AX353" t="str">
            <v>-</v>
          </cell>
        </row>
        <row r="354">
          <cell r="B354">
            <v>45002</v>
          </cell>
          <cell r="C354" t="str">
            <v>金</v>
          </cell>
          <cell r="D354" t="str">
            <v>A</v>
          </cell>
          <cell r="X354" t="str">
            <v>鎌田，山田（幸）</v>
          </cell>
          <cell r="AA354" t="str">
            <v>○</v>
          </cell>
          <cell r="AB354" t="str">
            <v>金１</v>
          </cell>
          <cell r="AC354" t="str">
            <v>金２</v>
          </cell>
          <cell r="AD354" t="str">
            <v>金３</v>
          </cell>
          <cell r="AE354" t="str">
            <v>金４</v>
          </cell>
          <cell r="AF354" t="str">
            <v>金５</v>
          </cell>
          <cell r="AG354" t="str">
            <v>金６</v>
          </cell>
          <cell r="AH354" t="str">
            <v>○</v>
          </cell>
          <cell r="AI354" t="str">
            <v>金１</v>
          </cell>
          <cell r="AJ354" t="str">
            <v>金２</v>
          </cell>
          <cell r="AK354" t="str">
            <v>金３</v>
          </cell>
          <cell r="AL354" t="str">
            <v>金４</v>
          </cell>
          <cell r="AM354" t="str">
            <v>金５</v>
          </cell>
          <cell r="AN354" t="str">
            <v>金６</v>
          </cell>
          <cell r="AV354" t="str">
            <v>○</v>
          </cell>
          <cell r="AW354" t="str">
            <v>○</v>
          </cell>
          <cell r="AX354" t="str">
            <v>-</v>
          </cell>
        </row>
        <row r="355">
          <cell r="B355">
            <v>45003</v>
          </cell>
          <cell r="C355" t="str">
            <v>土</v>
          </cell>
          <cell r="X355" t="str">
            <v>鎌田，山田（幸）</v>
          </cell>
        </row>
        <row r="356">
          <cell r="B356">
            <v>45004</v>
          </cell>
          <cell r="C356" t="str">
            <v>日</v>
          </cell>
          <cell r="X356" t="str">
            <v>鎌田，山田（幸）</v>
          </cell>
        </row>
        <row r="357">
          <cell r="B357">
            <v>45005</v>
          </cell>
          <cell r="C357" t="str">
            <v>月</v>
          </cell>
          <cell r="D357" t="str">
            <v>B</v>
          </cell>
          <cell r="E357" t="str">
            <v>職員会議13</v>
          </cell>
          <cell r="F357" t="str">
            <v>修了認定会</v>
          </cell>
          <cell r="X357" t="str">
            <v>鎌田，山田（幸）</v>
          </cell>
          <cell r="AA357" t="str">
            <v>○</v>
          </cell>
          <cell r="AB357" t="str">
            <v>月１</v>
          </cell>
          <cell r="AC357" t="str">
            <v>月２</v>
          </cell>
          <cell r="AD357" t="str">
            <v>月３</v>
          </cell>
          <cell r="AE357" t="str">
            <v>月４</v>
          </cell>
          <cell r="AF357" t="str">
            <v>学</v>
          </cell>
          <cell r="AG357" t="str">
            <v>欠</v>
          </cell>
          <cell r="AH357" t="str">
            <v>○</v>
          </cell>
          <cell r="AI357" t="str">
            <v>月１</v>
          </cell>
          <cell r="AJ357" t="str">
            <v>月２</v>
          </cell>
          <cell r="AK357" t="str">
            <v>月３</v>
          </cell>
          <cell r="AL357" t="str">
            <v>月４</v>
          </cell>
          <cell r="AM357" t="str">
            <v>学</v>
          </cell>
          <cell r="AN357" t="str">
            <v>欠</v>
          </cell>
          <cell r="AV357" t="str">
            <v>✕</v>
          </cell>
          <cell r="AW357" t="str">
            <v>✕</v>
          </cell>
        </row>
        <row r="358">
          <cell r="B358">
            <v>45006</v>
          </cell>
          <cell r="C358" t="str">
            <v>火</v>
          </cell>
          <cell r="E358" t="str">
            <v>春分の日</v>
          </cell>
          <cell r="X358" t="str">
            <v>鎌田，山田（幸）</v>
          </cell>
        </row>
        <row r="359">
          <cell r="B359">
            <v>45007</v>
          </cell>
          <cell r="C359" t="str">
            <v>水</v>
          </cell>
          <cell r="D359" t="str">
            <v>A</v>
          </cell>
          <cell r="E359" t="str">
            <v>飲酒運転根絶運動の日</v>
          </cell>
          <cell r="J359" t="str">
            <v>総（修１０）</v>
          </cell>
          <cell r="X359" t="str">
            <v>鎌田，山田（幸）</v>
          </cell>
          <cell r="AA359" t="str">
            <v>○</v>
          </cell>
          <cell r="AB359" t="str">
            <v>火１</v>
          </cell>
          <cell r="AC359" t="str">
            <v>火２</v>
          </cell>
          <cell r="AD359" t="str">
            <v>火３</v>
          </cell>
          <cell r="AE359" t="str">
            <v>火４</v>
          </cell>
          <cell r="AF359" t="str">
            <v>火５</v>
          </cell>
          <cell r="AG359" t="str">
            <v>火６</v>
          </cell>
          <cell r="AH359" t="str">
            <v>○</v>
          </cell>
          <cell r="AI359" t="str">
            <v>火１</v>
          </cell>
          <cell r="AJ359" t="str">
            <v>火２</v>
          </cell>
          <cell r="AK359" t="str">
            <v>火３</v>
          </cell>
          <cell r="AL359" t="str">
            <v>火４</v>
          </cell>
          <cell r="AM359" t="str">
            <v>火５</v>
          </cell>
          <cell r="AN359" t="str">
            <v>総</v>
          </cell>
          <cell r="AO359" t="str">
            <v>-</v>
          </cell>
          <cell r="AV359" t="str">
            <v>○</v>
          </cell>
          <cell r="AW359" t="str">
            <v>○</v>
          </cell>
          <cell r="AX359" t="str">
            <v>-</v>
          </cell>
        </row>
        <row r="360">
          <cell r="B360">
            <v>45008</v>
          </cell>
          <cell r="C360" t="str">
            <v>木</v>
          </cell>
          <cell r="D360" t="str">
            <v>B</v>
          </cell>
          <cell r="E360" t="str">
            <v>一日入学（午後）</v>
          </cell>
          <cell r="F360" t="str">
            <v>公立二次募集，合格発表</v>
          </cell>
          <cell r="X360" t="str">
            <v>鎌田，山田（幸）</v>
          </cell>
          <cell r="AA360" t="str">
            <v>○</v>
          </cell>
          <cell r="AB360" t="str">
            <v>水１</v>
          </cell>
          <cell r="AC360" t="str">
            <v>水２</v>
          </cell>
          <cell r="AD360" t="str">
            <v>道</v>
          </cell>
          <cell r="AE360" t="str">
            <v>水４</v>
          </cell>
          <cell r="AF360" t="str">
            <v>欠</v>
          </cell>
          <cell r="AG360" t="str">
            <v>欠</v>
          </cell>
          <cell r="AH360" t="str">
            <v>○</v>
          </cell>
          <cell r="AI360" t="str">
            <v>水１</v>
          </cell>
          <cell r="AJ360" t="str">
            <v>水２</v>
          </cell>
          <cell r="AK360" t="str">
            <v>道</v>
          </cell>
          <cell r="AL360" t="str">
            <v>水４</v>
          </cell>
          <cell r="AM360" t="str">
            <v>欠</v>
          </cell>
          <cell r="AN360" t="str">
            <v>欠</v>
          </cell>
          <cell r="AO360" t="str">
            <v>-</v>
          </cell>
          <cell r="AV360" t="str">
            <v>×</v>
          </cell>
          <cell r="AW360" t="str">
            <v>×</v>
          </cell>
          <cell r="AX360" t="str">
            <v>-</v>
          </cell>
        </row>
        <row r="361">
          <cell r="B361">
            <v>45009</v>
          </cell>
          <cell r="C361" t="str">
            <v>金</v>
          </cell>
          <cell r="D361" t="str">
            <v>A</v>
          </cell>
          <cell r="E361" t="str">
            <v>修了式（1校時）</v>
          </cell>
          <cell r="F361" t="str">
            <v>大掃除（2校時）</v>
          </cell>
          <cell r="G361" t="str">
            <v>小中引継ぎ</v>
          </cell>
          <cell r="H361" t="str">
            <v>公立二次合格発表</v>
          </cell>
          <cell r="X361" t="str">
            <v>鎌田，山田（幸）</v>
          </cell>
          <cell r="AA361" t="str">
            <v>-</v>
          </cell>
          <cell r="AB361" t="str">
            <v>行</v>
          </cell>
          <cell r="AC361" t="str">
            <v>行</v>
          </cell>
          <cell r="AD361" t="str">
            <v>学</v>
          </cell>
          <cell r="AE361" t="str">
            <v>欠</v>
          </cell>
          <cell r="AF361" t="str">
            <v>欠</v>
          </cell>
          <cell r="AG361" t="str">
            <v>欠</v>
          </cell>
          <cell r="AH361" t="str">
            <v>-</v>
          </cell>
          <cell r="AI361" t="str">
            <v>行</v>
          </cell>
          <cell r="AJ361" t="str">
            <v>行</v>
          </cell>
          <cell r="AK361" t="str">
            <v>学</v>
          </cell>
          <cell r="AL361" t="str">
            <v>欠</v>
          </cell>
          <cell r="AM361" t="str">
            <v>欠</v>
          </cell>
          <cell r="AN361" t="str">
            <v>欠</v>
          </cell>
          <cell r="AO361" t="str">
            <v>-</v>
          </cell>
          <cell r="AV361" t="str">
            <v>×</v>
          </cell>
          <cell r="AW361" t="str">
            <v>×</v>
          </cell>
          <cell r="AX361" t="str">
            <v>-</v>
          </cell>
        </row>
        <row r="362">
          <cell r="B362">
            <v>45010</v>
          </cell>
          <cell r="C362" t="str">
            <v>土</v>
          </cell>
          <cell r="X362" t="str">
            <v>鎌田，山田（幸）</v>
          </cell>
        </row>
        <row r="363">
          <cell r="B363">
            <v>45011</v>
          </cell>
          <cell r="C363" t="str">
            <v>日</v>
          </cell>
          <cell r="X363" t="str">
            <v>鎌田，山田（幸）</v>
          </cell>
        </row>
        <row r="364">
          <cell r="B364">
            <v>45012</v>
          </cell>
          <cell r="C364" t="str">
            <v>月</v>
          </cell>
          <cell r="E364" t="str">
            <v>学年末休業日</v>
          </cell>
          <cell r="X364" t="str">
            <v>鎌田，山田（幸）</v>
          </cell>
        </row>
        <row r="365">
          <cell r="B365">
            <v>45013</v>
          </cell>
          <cell r="C365" t="str">
            <v>火</v>
          </cell>
          <cell r="E365" t="str">
            <v>学年末休業日</v>
          </cell>
          <cell r="X365" t="str">
            <v>鎌田，山田（幸）</v>
          </cell>
        </row>
        <row r="366">
          <cell r="B366">
            <v>45014</v>
          </cell>
          <cell r="C366" t="str">
            <v>水</v>
          </cell>
          <cell r="E366" t="str">
            <v>学年末休業日</v>
          </cell>
          <cell r="F366" t="str">
            <v>離任式</v>
          </cell>
          <cell r="X366" t="str">
            <v>鎌田，山田（幸）</v>
          </cell>
        </row>
        <row r="367">
          <cell r="B367">
            <v>45015</v>
          </cell>
          <cell r="C367" t="str">
            <v>木</v>
          </cell>
          <cell r="E367" t="str">
            <v>学年末休業日</v>
          </cell>
          <cell r="X367" t="str">
            <v>鎌田，山田（幸）</v>
          </cell>
        </row>
        <row r="368">
          <cell r="B368">
            <v>45016</v>
          </cell>
          <cell r="C368" t="str">
            <v>金</v>
          </cell>
          <cell r="E368" t="str">
            <v>学年末休業日</v>
          </cell>
          <cell r="X368" t="str">
            <v>鎌田，山田（幸）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view="pageBreakPreview" topLeftCell="A55" zoomScale="75" zoomScaleNormal="100" zoomScaleSheetLayoutView="75" workbookViewId="0">
      <selection activeCell="AA15" sqref="AA15"/>
    </sheetView>
  </sheetViews>
  <sheetFormatPr defaultRowHeight="15" customHeight="1" x14ac:dyDescent="0.4"/>
  <cols>
    <col min="1" max="1" width="5.625" style="56" bestFit="1" customWidth="1"/>
    <col min="2" max="3" width="3.625" style="56" customWidth="1"/>
    <col min="4" max="5" width="26.625" style="56" customWidth="1"/>
    <col min="6" max="6" width="15.625" style="56" customWidth="1"/>
    <col min="7" max="9" width="3.625" style="9" customWidth="1"/>
    <col min="10" max="15" width="4.625" style="9" customWidth="1"/>
    <col min="16" max="16" width="2.625" style="3" customWidth="1"/>
    <col min="17" max="17" width="9" style="21"/>
    <col min="18" max="18" width="9" style="3"/>
    <col min="19" max="19" width="1.625" style="3" customWidth="1"/>
    <col min="20" max="23" width="3.625" style="3" customWidth="1"/>
    <col min="24" max="16384" width="9" style="3"/>
  </cols>
  <sheetData>
    <row r="1" spans="1:19" ht="15" customHeight="1" thickTop="1" x14ac:dyDescent="0.4">
      <c r="A1" s="1">
        <v>1</v>
      </c>
      <c r="B1" s="1">
        <v>2</v>
      </c>
      <c r="C1" s="1">
        <v>3</v>
      </c>
      <c r="D1" s="1">
        <v>4</v>
      </c>
      <c r="E1" s="1">
        <v>4</v>
      </c>
      <c r="F1" s="1"/>
      <c r="G1" s="2">
        <v>11</v>
      </c>
      <c r="H1" s="2">
        <v>12</v>
      </c>
      <c r="I1" s="2">
        <v>13</v>
      </c>
      <c r="J1" s="2">
        <v>14</v>
      </c>
      <c r="K1" s="2">
        <v>15</v>
      </c>
      <c r="L1" s="2">
        <v>16</v>
      </c>
      <c r="M1" s="2">
        <v>17</v>
      </c>
      <c r="N1" s="2">
        <v>18</v>
      </c>
      <c r="O1" s="2">
        <v>19</v>
      </c>
      <c r="Q1" s="4" t="s">
        <v>0</v>
      </c>
      <c r="R1" s="5">
        <v>2022</v>
      </c>
    </row>
    <row r="2" spans="1:19" ht="33" thickBot="1" x14ac:dyDescent="0.45">
      <c r="A2" s="6">
        <f>R2</f>
        <v>9</v>
      </c>
      <c r="B2" s="6"/>
      <c r="C2" s="6"/>
      <c r="D2" s="7" t="s">
        <v>1</v>
      </c>
      <c r="E2" s="7"/>
      <c r="F2" s="8"/>
      <c r="Q2" s="10" t="s">
        <v>2</v>
      </c>
      <c r="R2" s="11">
        <v>9</v>
      </c>
      <c r="S2" s="12"/>
    </row>
    <row r="3" spans="1:19" ht="15" customHeight="1" x14ac:dyDescent="0.4">
      <c r="A3" s="13" t="s">
        <v>3</v>
      </c>
      <c r="B3" s="14" t="s">
        <v>4</v>
      </c>
      <c r="C3" s="15" t="s">
        <v>5</v>
      </c>
      <c r="D3" s="16" t="s">
        <v>6</v>
      </c>
      <c r="E3" s="17"/>
      <c r="F3" s="18" t="s">
        <v>7</v>
      </c>
      <c r="G3" s="19" t="s">
        <v>8</v>
      </c>
      <c r="H3" s="20" t="s">
        <v>9</v>
      </c>
      <c r="I3" s="20" t="s">
        <v>10</v>
      </c>
      <c r="J3" s="14" t="s">
        <v>11</v>
      </c>
      <c r="K3" s="14"/>
      <c r="L3" s="14"/>
      <c r="M3" s="14"/>
      <c r="N3" s="14"/>
      <c r="O3" s="14"/>
      <c r="S3" s="12"/>
    </row>
    <row r="4" spans="1:19" ht="15" customHeight="1" x14ac:dyDescent="0.4">
      <c r="A4" s="22"/>
      <c r="B4" s="23"/>
      <c r="C4" s="24"/>
      <c r="D4" s="25"/>
      <c r="E4" s="26"/>
      <c r="F4" s="27"/>
      <c r="G4" s="28"/>
      <c r="H4" s="29"/>
      <c r="I4" s="29"/>
      <c r="J4" s="30">
        <v>1</v>
      </c>
      <c r="K4" s="30">
        <v>2</v>
      </c>
      <c r="L4" s="30">
        <v>3</v>
      </c>
      <c r="M4" s="30">
        <v>4</v>
      </c>
      <c r="N4" s="30">
        <v>5</v>
      </c>
      <c r="O4" s="30">
        <v>6</v>
      </c>
      <c r="Q4" s="31"/>
      <c r="S4" s="12"/>
    </row>
    <row r="5" spans="1:19" ht="15" customHeight="1" x14ac:dyDescent="0.4">
      <c r="A5" s="32">
        <f>DATE(R1,R2,1)</f>
        <v>44805</v>
      </c>
      <c r="B5" s="33" t="str">
        <f>IF($A5="","",VLOOKUP($A5,[1]年間計画元データ!$B$4:$AY$368,B$1,FALSE))</f>
        <v>木</v>
      </c>
      <c r="C5" s="34" t="str">
        <f>IF($A5="","",VLOOKUP($A5,[1]年間計画元データ!$B$4:$AY$368,C$1,FALSE))</f>
        <v>B</v>
      </c>
      <c r="D5" s="35" t="str">
        <f>IF($A$5="","",VLOOKUP($A$5,[1]年間計画元データ!$B$4:$AY$368,4,FALSE))</f>
        <v>朝会</v>
      </c>
      <c r="E5" s="36">
        <f>IF($A$5="","",VLOOKUP($A$5,[1]年間計画元データ!$B$4:$AY$368,7,FALSE))</f>
        <v>0</v>
      </c>
      <c r="F5" s="37" t="str">
        <f>IF($A$5="","",VLOOKUP($A$5,[1]年間計画元データ!$B$4:$AY$368,24,FALSE))</f>
        <v>藤田先生来校</v>
      </c>
      <c r="G5" s="38">
        <v>1</v>
      </c>
      <c r="H5" s="38" t="str">
        <f>IF($A$5="","",VLOOKUP($A$5,[1]年間計画元データ!$B$4:$AY$368,26,FALSE))</f>
        <v>○</v>
      </c>
      <c r="I5" s="38" t="str">
        <f>IF($A$5="","",VLOOKUP($A$5,[1]年間計画元データ!$B$4:$AY$368,47,FALSE))</f>
        <v>×</v>
      </c>
      <c r="J5" s="38" t="str">
        <f>IF($A$5="","",VLOOKUP($A$5,[1]年間計画元データ!$B$4:$AY$368,27,FALSE))</f>
        <v>木１</v>
      </c>
      <c r="K5" s="38" t="str">
        <f>IF($A$5="","",VLOOKUP($A$5,[1]年間計画元データ!$B$4:$AY$368,28,FALSE))</f>
        <v>木２</v>
      </c>
      <c r="L5" s="38" t="str">
        <f>IF($A$5="","",VLOOKUP($A$5,[1]年間計画元データ!$B$4:$AY$368,29,FALSE))</f>
        <v>木３</v>
      </c>
      <c r="M5" s="39" t="str">
        <f>IF($A$5="","",VLOOKUP($A$5,[1]年間計画元データ!$B$4:$AY$368,30,FALSE))</f>
        <v>木４</v>
      </c>
      <c r="N5" s="38" t="str">
        <f>IF($A$5="","",VLOOKUP($A$5,[1]年間計画元データ!$B$4:$AY$368,31,FALSE))</f>
        <v>木５</v>
      </c>
      <c r="O5" s="38" t="str">
        <f>IF($A$5="","",VLOOKUP($A$5,[1]年間計画元データ!$B$4:$AY$368,32,FALSE))</f>
        <v>欠</v>
      </c>
      <c r="S5" s="12"/>
    </row>
    <row r="6" spans="1:19" ht="15" customHeight="1" x14ac:dyDescent="0.4">
      <c r="A6" s="40"/>
      <c r="B6" s="41"/>
      <c r="C6" s="42"/>
      <c r="D6" s="43" t="str">
        <f>IF($A$5="","",VLOOKUP($A$5,[1]年間計画元データ!$B$4:$AY$368,5,FALSE))</f>
        <v>専門委員会・中央委員会</v>
      </c>
      <c r="E6" s="44">
        <f>IF($A$5="","",VLOOKUP($A$5,[1]年間計画元データ!$B$4:$AY$368,8,FALSE))</f>
        <v>0</v>
      </c>
      <c r="F6" s="45">
        <f>IF($A$5="","",VLOOKUP($A$5,[1]年間計画元データ!$B$4:$AY$368,25,FALSE))</f>
        <v>0</v>
      </c>
      <c r="G6" s="46">
        <v>2</v>
      </c>
      <c r="H6" s="46" t="str">
        <f>IF($A$5="","",VLOOKUP($A$5,[1]年間計画元データ!$B$4:$AY$368,33,FALSE))</f>
        <v>○</v>
      </c>
      <c r="I6" s="46" t="str">
        <f>IF($A$5="","",VLOOKUP($A$5,[1]年間計画元データ!$B$4:$AY$368,48,FALSE))</f>
        <v>×</v>
      </c>
      <c r="J6" s="46" t="str">
        <f>IF($A$5="","",VLOOKUP($A$5,[1]年間計画元データ!$B$4:$AY$368,34,FALSE))</f>
        <v>木１</v>
      </c>
      <c r="K6" s="46" t="str">
        <f>IF($A$5="","",VLOOKUP($A$5,[1]年間計画元データ!$B$4:$AY$368,35,FALSE))</f>
        <v>木２</v>
      </c>
      <c r="L6" s="46" t="str">
        <f>IF($A$5="","",VLOOKUP($A$5,[1]年間計画元データ!$B$4:$AY$368,36,FALSE))</f>
        <v>木３</v>
      </c>
      <c r="M6" s="47" t="str">
        <f>IF($A$5="","",VLOOKUP($A$5,[1]年間計画元データ!$B$4:$AY$368,37,FALSE))</f>
        <v>木４</v>
      </c>
      <c r="N6" s="46" t="str">
        <f>IF($A$5="","",VLOOKUP($A$5,[1]年間計画元データ!$B$4:$AY$368,38,FALSE))</f>
        <v>木５</v>
      </c>
      <c r="O6" s="46" t="str">
        <f>IF($A$5="","",VLOOKUP($A$5,[1]年間計画元データ!$B$4:$AY$368,39,FALSE))</f>
        <v>欠</v>
      </c>
      <c r="S6" s="12"/>
    </row>
    <row r="7" spans="1:19" ht="15" customHeight="1" x14ac:dyDescent="0.4">
      <c r="A7" s="48"/>
      <c r="B7" s="49"/>
      <c r="C7" s="50"/>
      <c r="D7" s="51" t="str">
        <f>IF($A$5="","",VLOOKUP($A$5,[1]年間計画元データ!$B$4:$AY$368,6,FALSE))</f>
        <v>安全点検日</v>
      </c>
      <c r="E7" s="52">
        <f>IF($A$5="","",VLOOKUP($A$5,[1]年間計画元データ!$B$4:$AY$368,9,FALSE))</f>
        <v>0</v>
      </c>
      <c r="F7" s="53"/>
      <c r="G7" s="54">
        <v>3</v>
      </c>
      <c r="H7" s="54" t="str">
        <f>IF($A$5="","",VLOOKUP($A$5,[1]年間計画元データ!$B$4:$AY$368,40,FALSE))</f>
        <v>○</v>
      </c>
      <c r="I7" s="54" t="str">
        <f>IF($A$5="","",VLOOKUP($A$5,[1]年間計画元データ!$B$4:$AY$368,49,FALSE))</f>
        <v>-</v>
      </c>
      <c r="J7" s="54" t="str">
        <f>IF($A$5="","",VLOOKUP($A$5,[1]年間計画元データ!$B$4:$AY$368,41,FALSE))</f>
        <v>木１</v>
      </c>
      <c r="K7" s="54" t="str">
        <f>IF($A$5="","",VLOOKUP($A$5,[1]年間計画元データ!$B$4:$AY$368,42,FALSE))</f>
        <v>木２</v>
      </c>
      <c r="L7" s="54" t="str">
        <f>IF($A$5="","",VLOOKUP($A$5,[1]年間計画元データ!$B$4:$AY$368,43,FALSE))</f>
        <v>木３</v>
      </c>
      <c r="M7" s="55" t="str">
        <f>IF($A$5="","",VLOOKUP($A$5,[1]年間計画元データ!$B$4:$AY$368,44,FALSE))</f>
        <v>木４</v>
      </c>
      <c r="N7" s="54" t="str">
        <f>IF($A$5="","",VLOOKUP($A$5,[1]年間計画元データ!$B$4:$AY$368,45,FALSE))</f>
        <v>木５</v>
      </c>
      <c r="O7" s="54" t="str">
        <f>IF($A$5="","",VLOOKUP($A$5,[1]年間計画元データ!$B$4:$AY$368,46,FALSE))</f>
        <v>欠</v>
      </c>
      <c r="S7" s="12"/>
    </row>
    <row r="8" spans="1:19" ht="15" customHeight="1" x14ac:dyDescent="0.4">
      <c r="A8" s="32">
        <f>A5+1</f>
        <v>44806</v>
      </c>
      <c r="B8" s="33" t="str">
        <f>IF($A8="","",VLOOKUP($A8,[1]年間計画元データ!$B$4:$AY$368,B$1,FALSE))</f>
        <v>金</v>
      </c>
      <c r="C8" s="33" t="str">
        <f>IF($A8="","",VLOOKUP($A8,[1]年間計画元データ!$B$4:$AY$368,C$1,FALSE))</f>
        <v>A</v>
      </c>
      <c r="D8" s="35" t="str">
        <f>IF($A$8="","",VLOOKUP($A$8,[1]年間計画元データ!$B$4:$AY$368,4,FALSE))</f>
        <v>打合せ8:10</v>
      </c>
      <c r="E8" s="36">
        <f>IF($A$8="","",VLOOKUP($A$8,[1]年間計画元データ!$B$4:$AY$368,7,FALSE))</f>
        <v>0</v>
      </c>
      <c r="F8" s="37">
        <f>IF($A$8="","",VLOOKUP($A$8,[1]年間計画元データ!$B$4:$AY$368,24,FALSE))</f>
        <v>0</v>
      </c>
      <c r="G8" s="38">
        <v>1</v>
      </c>
      <c r="H8" s="38" t="str">
        <f>IF($A$8="","",VLOOKUP($A$8,[1]年間計画元データ!$B$4:$AY$368,26,FALSE))</f>
        <v>○</v>
      </c>
      <c r="I8" s="38" t="str">
        <f>IF($A$8="","",VLOOKUP($A$8,[1]年間計画元データ!$B$4:$AY$368,47,FALSE))</f>
        <v>○</v>
      </c>
      <c r="J8" s="38" t="str">
        <f>IF($A$8="","",VLOOKUP($A$8,[1]年間計画元データ!$B$4:$AY$368,27,FALSE))</f>
        <v>金１</v>
      </c>
      <c r="K8" s="38" t="str">
        <f>IF($A$8="","",VLOOKUP($A$8,[1]年間計画元データ!$B$4:$AY$368,28,FALSE))</f>
        <v>金２</v>
      </c>
      <c r="L8" s="38" t="str">
        <f>IF($A$8="","",VLOOKUP($A$8,[1]年間計画元データ!$B$4:$AY$368,29,FALSE))</f>
        <v>金３</v>
      </c>
      <c r="M8" s="39" t="str">
        <f>IF($A$8="","",VLOOKUP($A$8,[1]年間計画元データ!$B$4:$AY$368,30,FALSE))</f>
        <v>金４</v>
      </c>
      <c r="N8" s="38" t="str">
        <f>IF($A$8="","",VLOOKUP($A$8,[1]年間計画元データ!$B$4:$AY$368,31,FALSE))</f>
        <v>金５</v>
      </c>
      <c r="O8" s="38" t="str">
        <f>IF($A$8="","",VLOOKUP($A$8,[1]年間計画元データ!$B$4:$AY$368,32,FALSE))</f>
        <v>金６</v>
      </c>
      <c r="S8" s="12"/>
    </row>
    <row r="9" spans="1:19" ht="15" customHeight="1" x14ac:dyDescent="0.4">
      <c r="A9" s="40"/>
      <c r="B9" s="41"/>
      <c r="C9" s="41"/>
      <c r="D9" s="43">
        <f>IF($A$8="","",VLOOKUP($A$8,[1]年間計画元データ!$B$4:$AY$368,5,FALSE))</f>
        <v>0</v>
      </c>
      <c r="E9" s="44">
        <f>IF($A$8="","",VLOOKUP($A$8,[1]年間計画元データ!$B$4:$AY$368,8,FALSE))</f>
        <v>0</v>
      </c>
      <c r="F9" s="45">
        <f>IF($A$8="","",VLOOKUP($A$8,[1]年間計画元データ!$B$4:$AY$368,25,FALSE))</f>
        <v>0</v>
      </c>
      <c r="G9" s="46">
        <v>2</v>
      </c>
      <c r="H9" s="46" t="str">
        <f>IF($A$8="","",VLOOKUP($A$8,[1]年間計画元データ!$B$4:$AY$368,33,FALSE))</f>
        <v>○</v>
      </c>
      <c r="I9" s="46" t="str">
        <f>IF($A$8="","",VLOOKUP($A$8,[1]年間計画元データ!$B$4:$AY$368,48,FALSE))</f>
        <v>○</v>
      </c>
      <c r="J9" s="46" t="str">
        <f>IF($A$8="","",VLOOKUP($A$8,[1]年間計画元データ!$B$4:$AY$368,34,FALSE))</f>
        <v>金１</v>
      </c>
      <c r="K9" s="46" t="str">
        <f>IF($A$8="","",VLOOKUP($A$8,[1]年間計画元データ!$B$4:$AY$368,35,FALSE))</f>
        <v>金２</v>
      </c>
      <c r="L9" s="46" t="str">
        <f>IF($A$8="","",VLOOKUP($A$8,[1]年間計画元データ!$B$4:$AY$368,36,FALSE))</f>
        <v>金３</v>
      </c>
      <c r="M9" s="47" t="str">
        <f>IF($A$8="","",VLOOKUP($A$8,[1]年間計画元データ!$B$4:$AY$368,37,FALSE))</f>
        <v>金４</v>
      </c>
      <c r="N9" s="46" t="str">
        <f>IF($A$8="","",VLOOKUP($A$8,[1]年間計画元データ!$B$4:$AY$368,38,FALSE))</f>
        <v>金５</v>
      </c>
      <c r="O9" s="46" t="str">
        <f>IF($A$8="","",VLOOKUP($A$8,[1]年間計画元データ!$B$4:$AY$368,39,FALSE))</f>
        <v>金６</v>
      </c>
      <c r="S9" s="12"/>
    </row>
    <row r="10" spans="1:19" ht="15" customHeight="1" x14ac:dyDescent="0.4">
      <c r="A10" s="48"/>
      <c r="B10" s="49"/>
      <c r="C10" s="49"/>
      <c r="D10" s="51">
        <f>IF($A$8="","",VLOOKUP($A$8,[1]年間計画元データ!$B$4:$AY$368,6,FALSE))</f>
        <v>0</v>
      </c>
      <c r="E10" s="52">
        <f>IF($A$8="","",VLOOKUP($A$8,[1]年間計画元データ!$B$4:$AY$368,9,FALSE))</f>
        <v>0</v>
      </c>
      <c r="F10" s="53"/>
      <c r="G10" s="54">
        <v>3</v>
      </c>
      <c r="H10" s="54" t="str">
        <f>IF($A$8="","",VLOOKUP($A$8,[1]年間計画元データ!$B$4:$AY$368,40,FALSE))</f>
        <v>○</v>
      </c>
      <c r="I10" s="54" t="str">
        <f>IF($A$8="","",VLOOKUP($A$8,[1]年間計画元データ!$B$4:$AY$368,49,FALSE))</f>
        <v>-</v>
      </c>
      <c r="J10" s="54" t="str">
        <f>IF($A$8="","",VLOOKUP($A$8,[1]年間計画元データ!$B$4:$AY$368,41,FALSE))</f>
        <v>金１</v>
      </c>
      <c r="K10" s="54" t="str">
        <f>IF($A$8="","",VLOOKUP($A$8,[1]年間計画元データ!$B$4:$AY$368,42,FALSE))</f>
        <v>金２</v>
      </c>
      <c r="L10" s="54" t="str">
        <f>IF($A$8="","",VLOOKUP($A$8,[1]年間計画元データ!$B$4:$AY$368,43,FALSE))</f>
        <v>金３</v>
      </c>
      <c r="M10" s="55" t="str">
        <f>IF($A$8="","",VLOOKUP($A$8,[1]年間計画元データ!$B$4:$AY$368,44,FALSE))</f>
        <v>金４</v>
      </c>
      <c r="N10" s="54" t="str">
        <f>IF($A$8="","",VLOOKUP($A$8,[1]年間計画元データ!$B$4:$AY$368,45,FALSE))</f>
        <v>金５</v>
      </c>
      <c r="O10" s="54" t="str">
        <f>IF($A$8="","",VLOOKUP($A$8,[1]年間計画元データ!$B$4:$AY$368,46,FALSE))</f>
        <v>金６</v>
      </c>
      <c r="S10" s="12"/>
    </row>
    <row r="11" spans="1:19" ht="15" customHeight="1" x14ac:dyDescent="0.4">
      <c r="A11" s="57">
        <f>A8+1</f>
        <v>44807</v>
      </c>
      <c r="B11" s="58" t="str">
        <f>IF($A11="","",VLOOKUP($A11,[1]年間計画元データ!$B$4:$AY$368,B$1,FALSE))</f>
        <v>土</v>
      </c>
      <c r="C11" s="58">
        <f>IF($A11="","",VLOOKUP($A11,[1]年間計画元データ!$B$4:$AY$368,C$1,FALSE))</f>
        <v>0</v>
      </c>
      <c r="D11" s="35" t="str">
        <f>IF($A$11="","",VLOOKUP($A$11,[1]年間計画元データ!$B$4:$AY$368,4,FALSE))</f>
        <v>部活動休止期間</v>
      </c>
      <c r="E11" s="36">
        <f>IF($A$11="","",VLOOKUP($A$11,[1]年間計画元データ!$B$4:$AY$368,7,FALSE))</f>
        <v>0</v>
      </c>
      <c r="F11" s="37">
        <f>IF($A$11="","",VLOOKUP($A$11,[1]年間計画元データ!$B$4:$AY$368,24,FALSE))</f>
        <v>0</v>
      </c>
      <c r="G11" s="38">
        <v>1</v>
      </c>
      <c r="H11" s="38">
        <f>IF($A$11="","",VLOOKUP($A$11,[1]年間計画元データ!$B$4:$AY$368,26,FALSE))</f>
        <v>0</v>
      </c>
      <c r="I11" s="38" t="str">
        <f>IF($A$11="","",VLOOKUP($A$11,[1]年間計画元データ!$B$4:$AY$368,47,FALSE))</f>
        <v>×</v>
      </c>
      <c r="J11" s="38">
        <f>IF($A$11="","",VLOOKUP($A$11,[1]年間計画元データ!$B$4:$AY$368,27,FALSE))</f>
        <v>0</v>
      </c>
      <c r="K11" s="38">
        <f>IF($A$11="","",VLOOKUP($A$11,[1]年間計画元データ!$B$4:$AY$368,28,FALSE))</f>
        <v>0</v>
      </c>
      <c r="L11" s="38">
        <f>IF($A$11="","",VLOOKUP($A$11,[1]年間計画元データ!$B$4:$AY$368,29,FALSE))</f>
        <v>0</v>
      </c>
      <c r="M11" s="39">
        <f>IF($A$11="","",VLOOKUP($A$11,[1]年間計画元データ!$B$4:$AY$368,30,FALSE))</f>
        <v>0</v>
      </c>
      <c r="N11" s="38">
        <f>IF($A$11="","",VLOOKUP($A$11,[1]年間計画元データ!$B$4:$AY$368,31,FALSE))</f>
        <v>0</v>
      </c>
      <c r="O11" s="38">
        <f>IF($A$11="","",VLOOKUP($A$11,[1]年間計画元データ!$B$4:$AY$368,32,FALSE))</f>
        <v>0</v>
      </c>
      <c r="Q11" s="31"/>
      <c r="S11" s="12"/>
    </row>
    <row r="12" spans="1:19" ht="15" customHeight="1" x14ac:dyDescent="0.4">
      <c r="A12" s="57">
        <f>A11+1</f>
        <v>44808</v>
      </c>
      <c r="B12" s="58" t="str">
        <f>IF($A12="","",VLOOKUP($A12,[1]年間計画元データ!$B$4:$AY$368,B$1,FALSE))</f>
        <v>日</v>
      </c>
      <c r="C12" s="58">
        <f>IF($A12="","",VLOOKUP($A12,[1]年間計画元データ!$B$4:$AY$368,C$1,FALSE))</f>
        <v>0</v>
      </c>
      <c r="D12" s="35" t="str">
        <f>IF($A$12="","",VLOOKUP($A$12,[1]年間計画元データ!$B$4:$AY$368,4,FALSE))</f>
        <v>部活動休止期間</v>
      </c>
      <c r="E12" s="36">
        <f>IF($A$12="","",VLOOKUP($A$12,[1]年間計画元データ!$B$4:$AY$368,7,FALSE))</f>
        <v>0</v>
      </c>
      <c r="F12" s="37">
        <f>IF($A$12="","",VLOOKUP($A$12,[1]年間計画元データ!$B$4:$AY$368,24,FALSE))</f>
        <v>0</v>
      </c>
      <c r="G12" s="38">
        <v>1</v>
      </c>
      <c r="H12" s="38">
        <f>IF($A$12="","",VLOOKUP($A$12,[1]年間計画元データ!$B$4:$AY$368,26,FALSE))</f>
        <v>0</v>
      </c>
      <c r="I12" s="38" t="str">
        <f>IF($A$12="","",VLOOKUP($A$12,[1]年間計画元データ!$B$4:$AY$368,47,FALSE))</f>
        <v>×</v>
      </c>
      <c r="J12" s="38">
        <f>IF($A$12="","",VLOOKUP($A$12,[1]年間計画元データ!$B$4:$AY$368,27,FALSE))</f>
        <v>0</v>
      </c>
      <c r="K12" s="38">
        <f>IF($A$12="","",VLOOKUP($A$12,[1]年間計画元データ!$B$4:$AY$368,28,FALSE))</f>
        <v>0</v>
      </c>
      <c r="L12" s="38">
        <f>IF($A$12="","",VLOOKUP($A$12,[1]年間計画元データ!$B$4:$AY$368,29,FALSE))</f>
        <v>0</v>
      </c>
      <c r="M12" s="39">
        <f>IF($A$12="","",VLOOKUP($A$12,[1]年間計画元データ!$B$4:$AY$368,30,FALSE))</f>
        <v>0</v>
      </c>
      <c r="N12" s="38">
        <f>IF($A$12="","",VLOOKUP($A$12,[1]年間計画元データ!$B$4:$AY$368,31,FALSE))</f>
        <v>0</v>
      </c>
      <c r="O12" s="38">
        <f>IF($A$12="","",VLOOKUP($A$12,[1]年間計画元データ!$B$4:$AY$368,32,FALSE))</f>
        <v>0</v>
      </c>
      <c r="Q12" s="31"/>
    </row>
    <row r="13" spans="1:19" ht="15" customHeight="1" x14ac:dyDescent="0.4">
      <c r="A13" s="32">
        <f>A12+1</f>
        <v>44809</v>
      </c>
      <c r="B13" s="33" t="str">
        <f>IF($A13="","",VLOOKUP($A13,[1]年間計画元データ!$B$4:$AY$368,B$1,FALSE))</f>
        <v>月</v>
      </c>
      <c r="C13" s="33" t="str">
        <f>IF($A13="","",VLOOKUP($A13,[1]年間計画元データ!$B$4:$AY$368,C$1,FALSE))</f>
        <v>B</v>
      </c>
      <c r="D13" s="35" t="str">
        <f>IF($A$13="","",VLOOKUP($A$13,[1]年間計画元データ!$B$4:$AY$368,4,FALSE))</f>
        <v>部活動休止期間</v>
      </c>
      <c r="E13" s="36">
        <f>IF($A$13="","",VLOOKUP($A$13,[1]年間計画元データ!$B$4:$AY$368,7,FALSE))</f>
        <v>0</v>
      </c>
      <c r="F13" s="37">
        <f>IF($A$13="","",VLOOKUP($A$13,[1]年間計画元データ!$B$4:$AY$368,24,FALSE))</f>
        <v>0</v>
      </c>
      <c r="G13" s="38">
        <v>1</v>
      </c>
      <c r="H13" s="38" t="str">
        <f>IF($A$13="","",VLOOKUP($A$13,[1]年間計画元データ!$B$4:$AY$368,26,FALSE))</f>
        <v>○</v>
      </c>
      <c r="I13" s="38" t="str">
        <f>IF($A$13="","",VLOOKUP($A$13,[1]年間計画元データ!$B$4:$AY$368,47,FALSE))</f>
        <v>×</v>
      </c>
      <c r="J13" s="38" t="str">
        <f>IF($A$13="","",VLOOKUP($A$13,[1]年間計画元データ!$B$4:$AY$368,27,FALSE))</f>
        <v>月１</v>
      </c>
      <c r="K13" s="38" t="str">
        <f>IF($A$13="","",VLOOKUP($A$13,[1]年間計画元データ!$B$4:$AY$368,28,FALSE))</f>
        <v>月２</v>
      </c>
      <c r="L13" s="38" t="str">
        <f>IF($A$13="","",VLOOKUP($A$13,[1]年間計画元データ!$B$4:$AY$368,29,FALSE))</f>
        <v>月３</v>
      </c>
      <c r="M13" s="39" t="str">
        <f>IF($A$13="","",VLOOKUP($A$13,[1]年間計画元データ!$B$4:$AY$368,30,FALSE))</f>
        <v>月４</v>
      </c>
      <c r="N13" s="38" t="str">
        <f>IF($A$13="","",VLOOKUP($A$13,[1]年間計画元データ!$B$4:$AY$368,31,FALSE))</f>
        <v>学</v>
      </c>
      <c r="O13" s="38" t="str">
        <f>IF($A$13="","",VLOOKUP($A$13,[1]年間計画元データ!$B$4:$AY$368,32,FALSE))</f>
        <v>補</v>
      </c>
      <c r="Q13" s="31"/>
      <c r="S13" s="12"/>
    </row>
    <row r="14" spans="1:19" ht="15" customHeight="1" x14ac:dyDescent="0.4">
      <c r="A14" s="40"/>
      <c r="B14" s="41"/>
      <c r="C14" s="41"/>
      <c r="D14" s="43" t="str">
        <f>IF($A$13="","",VLOOKUP($A$13,[1]年間計画元データ!$B$4:$AY$368,5,FALSE))</f>
        <v>領域部会⑤</v>
      </c>
      <c r="E14" s="44">
        <f>IF($A$13="","",VLOOKUP($A$13,[1]年間計画元データ!$B$4:$AY$368,8,FALSE))</f>
        <v>0</v>
      </c>
      <c r="F14" s="45">
        <f>IF($A$13="","",VLOOKUP($A$13,[1]年間計画元データ!$B$4:$AY$368,25,FALSE))</f>
        <v>0</v>
      </c>
      <c r="G14" s="46">
        <v>2</v>
      </c>
      <c r="H14" s="46" t="str">
        <f>IF($A$13="","",VLOOKUP($A$13,[1]年間計画元データ!$B$4:$AY$368,33,FALSE))</f>
        <v>○</v>
      </c>
      <c r="I14" s="46" t="str">
        <f>IF($A$13="","",VLOOKUP($A$13,[1]年間計画元データ!$B$4:$AY$368,48,FALSE))</f>
        <v>×</v>
      </c>
      <c r="J14" s="46" t="str">
        <f>IF($A$13="","",VLOOKUP($A$13,[1]年間計画元データ!$B$4:$AY$368,34,FALSE))</f>
        <v>月１</v>
      </c>
      <c r="K14" s="46" t="str">
        <f>IF($A$13="","",VLOOKUP($A$13,[1]年間計画元データ!$B$4:$AY$368,35,FALSE))</f>
        <v>月２</v>
      </c>
      <c r="L14" s="46" t="str">
        <f>IF($A$13="","",VLOOKUP($A$13,[1]年間計画元データ!$B$4:$AY$368,36,FALSE))</f>
        <v>月３</v>
      </c>
      <c r="M14" s="47" t="str">
        <f>IF($A$13="","",VLOOKUP($A$13,[1]年間計画元データ!$B$4:$AY$368,37,FALSE))</f>
        <v>月４</v>
      </c>
      <c r="N14" s="46" t="str">
        <f>IF($A$13="","",VLOOKUP($A$13,[1]年間計画元データ!$B$4:$AY$368,38,FALSE))</f>
        <v>学</v>
      </c>
      <c r="O14" s="46" t="str">
        <f>IF($A$13="","",VLOOKUP($A$13,[1]年間計画元データ!$B$4:$AY$368,39,FALSE))</f>
        <v>補</v>
      </c>
      <c r="Q14" s="31"/>
      <c r="S14" s="12"/>
    </row>
    <row r="15" spans="1:19" ht="15" customHeight="1" x14ac:dyDescent="0.4">
      <c r="A15" s="48"/>
      <c r="B15" s="49"/>
      <c r="C15" s="49"/>
      <c r="D15" s="51">
        <f>IF($A$13="","",VLOOKUP($A$13,[1]年間計画元データ!$B$4:$AY$368,6,FALSE))</f>
        <v>0</v>
      </c>
      <c r="E15" s="52">
        <f>IF($A$13="","",VLOOKUP($A$13,[1]年間計画元データ!$B$4:$AY$368,9,FALSE))</f>
        <v>0</v>
      </c>
      <c r="F15" s="53"/>
      <c r="G15" s="54">
        <v>3</v>
      </c>
      <c r="H15" s="54" t="str">
        <f>IF($A$13="","",VLOOKUP($A$13,[1]年間計画元データ!$B$4:$AY$368,40,FALSE))</f>
        <v>○</v>
      </c>
      <c r="I15" s="54" t="str">
        <f>IF($A$13="","",VLOOKUP($A$13,[1]年間計画元データ!$B$4:$AY$368,49,FALSE))</f>
        <v>-</v>
      </c>
      <c r="J15" s="54" t="str">
        <f>IF($A$13="","",VLOOKUP($A$13,[1]年間計画元データ!$B$4:$AY$368,41,FALSE))</f>
        <v>月１</v>
      </c>
      <c r="K15" s="54" t="str">
        <f>IF($A$13="","",VLOOKUP($A$13,[1]年間計画元データ!$B$4:$AY$368,42,FALSE))</f>
        <v>月２</v>
      </c>
      <c r="L15" s="54" t="str">
        <f>IF($A$13="","",VLOOKUP($A$13,[1]年間計画元データ!$B$4:$AY$368,43,FALSE))</f>
        <v>月３</v>
      </c>
      <c r="M15" s="55" t="str">
        <f>IF($A$13="","",VLOOKUP($A$13,[1]年間計画元データ!$B$4:$AY$368,44,FALSE))</f>
        <v>月４</v>
      </c>
      <c r="N15" s="54" t="str">
        <f>IF($A$13="","",VLOOKUP($A$13,[1]年間計画元データ!$B$4:$AY$368,45,FALSE))</f>
        <v>学</v>
      </c>
      <c r="O15" s="54" t="str">
        <f>IF($A$13="","",VLOOKUP($A$13,[1]年間計画元データ!$B$4:$AY$368,46,FALSE))</f>
        <v>補</v>
      </c>
      <c r="Q15" s="31"/>
      <c r="S15" s="12"/>
    </row>
    <row r="16" spans="1:19" ht="15" customHeight="1" x14ac:dyDescent="0.4">
      <c r="A16" s="32">
        <f>A13+1</f>
        <v>44810</v>
      </c>
      <c r="B16" s="33" t="str">
        <f>IF($A16="","",VLOOKUP($A16,[1]年間計画元データ!$B$4:$AY$368,B$1,FALSE))</f>
        <v>火</v>
      </c>
      <c r="C16" s="33" t="str">
        <f>IF($A16="","",VLOOKUP($A16,[1]年間計画元データ!$B$4:$AY$368,C$1,FALSE))</f>
        <v>A</v>
      </c>
      <c r="D16" s="35" t="str">
        <f>IF($A$16="","",VLOOKUP($A$16,[1]年間計画元データ!$B$4:$AY$368,4,FALSE))</f>
        <v>部活動休止期間</v>
      </c>
      <c r="E16" s="36">
        <f>IF($A$16="","",VLOOKUP($A$16,[1]年間計画元データ!$B$4:$AY$368,7,FALSE))</f>
        <v>0</v>
      </c>
      <c r="F16" s="37" t="str">
        <f>IF($A$16="","",VLOOKUP($A$16,[1]年間計画元データ!$B$4:$AY$368,24,FALSE))</f>
        <v>北村先生来校</v>
      </c>
      <c r="G16" s="38">
        <v>1</v>
      </c>
      <c r="H16" s="38" t="str">
        <f>IF($A$16="","",VLOOKUP($A$16,[1]年間計画元データ!$B$4:$AY$368,26,FALSE))</f>
        <v>○</v>
      </c>
      <c r="I16" s="38" t="str">
        <f>IF($A$16="","",VLOOKUP($A$16,[1]年間計画元データ!$B$4:$AY$368,47,FALSE))</f>
        <v>×</v>
      </c>
      <c r="J16" s="38" t="str">
        <f>IF($A$16="","",VLOOKUP($A$16,[1]年間計画元データ!$B$4:$AY$368,27,FALSE))</f>
        <v>火１</v>
      </c>
      <c r="K16" s="38" t="str">
        <f>IF($A$16="","",VLOOKUP($A$16,[1]年間計画元データ!$B$4:$AY$368,28,FALSE))</f>
        <v>火２</v>
      </c>
      <c r="L16" s="38" t="str">
        <f>IF($A$16="","",VLOOKUP($A$16,[1]年間計画元データ!$B$4:$AY$368,29,FALSE))</f>
        <v>火３</v>
      </c>
      <c r="M16" s="39" t="str">
        <f>IF($A$16="","",VLOOKUP($A$16,[1]年間計画元データ!$B$4:$AY$368,30,FALSE))</f>
        <v>火４</v>
      </c>
      <c r="N16" s="38" t="str">
        <f>IF($A$16="","",VLOOKUP($A$16,[1]年間計画元データ!$B$4:$AY$368,31,FALSE))</f>
        <v>火５</v>
      </c>
      <c r="O16" s="38" t="str">
        <f>IF($A$16="","",VLOOKUP($A$16,[1]年間計画元データ!$B$4:$AY$368,32,FALSE))</f>
        <v>火６</v>
      </c>
      <c r="Q16" s="31"/>
      <c r="S16" s="12"/>
    </row>
    <row r="17" spans="1:19" ht="15" customHeight="1" x14ac:dyDescent="0.4">
      <c r="A17" s="40"/>
      <c r="B17" s="41"/>
      <c r="C17" s="41"/>
      <c r="D17" s="43" t="str">
        <f>IF($A$16="","",VLOOKUP($A$16,[1]年間計画元データ!$B$4:$AY$368,5,FALSE))</f>
        <v>集金日③</v>
      </c>
      <c r="E17" s="44">
        <f>IF($A$16="","",VLOOKUP($A$16,[1]年間計画元データ!$B$4:$AY$368,8,FALSE))</f>
        <v>0</v>
      </c>
      <c r="F17" s="45">
        <f>IF($A$16="","",VLOOKUP($A$16,[1]年間計画元データ!$B$4:$AY$368,25,FALSE))</f>
        <v>0</v>
      </c>
      <c r="G17" s="46">
        <v>2</v>
      </c>
      <c r="H17" s="46" t="str">
        <f>IF($A$16="","",VLOOKUP($A$16,[1]年間計画元データ!$B$4:$AY$368,33,FALSE))</f>
        <v>○</v>
      </c>
      <c r="I17" s="46" t="str">
        <f>IF($A$16="","",VLOOKUP($A$16,[1]年間計画元データ!$B$4:$AY$368,48,FALSE))</f>
        <v>×</v>
      </c>
      <c r="J17" s="46" t="str">
        <f>IF($A$16="","",VLOOKUP($A$16,[1]年間計画元データ!$B$4:$AY$368,34,FALSE))</f>
        <v>火１</v>
      </c>
      <c r="K17" s="46" t="str">
        <f>IF($A$16="","",VLOOKUP($A$16,[1]年間計画元データ!$B$4:$AY$368,35,FALSE))</f>
        <v>火２</v>
      </c>
      <c r="L17" s="46" t="str">
        <f>IF($A$16="","",VLOOKUP($A$16,[1]年間計画元データ!$B$4:$AY$368,36,FALSE))</f>
        <v>火３</v>
      </c>
      <c r="M17" s="47" t="str">
        <f>IF($A$16="","",VLOOKUP($A$16,[1]年間計画元データ!$B$4:$AY$368,37,FALSE))</f>
        <v>火４</v>
      </c>
      <c r="N17" s="46" t="str">
        <f>IF($A$16="","",VLOOKUP($A$16,[1]年間計画元データ!$B$4:$AY$368,38,FALSE))</f>
        <v>火５</v>
      </c>
      <c r="O17" s="46" t="str">
        <f>IF($A$16="","",VLOOKUP($A$16,[1]年間計画元データ!$B$4:$AY$368,39,FALSE))</f>
        <v>火６</v>
      </c>
      <c r="Q17" s="31"/>
      <c r="S17" s="12"/>
    </row>
    <row r="18" spans="1:19" ht="15" customHeight="1" x14ac:dyDescent="0.4">
      <c r="A18" s="48"/>
      <c r="B18" s="49"/>
      <c r="C18" s="49"/>
      <c r="D18" s="51">
        <f>IF($A$16="","",VLOOKUP($A$16,[1]年間計画元データ!$B$4:$AY$368,6,FALSE))</f>
        <v>0</v>
      </c>
      <c r="E18" s="52">
        <f>IF($A$16="","",VLOOKUP($A$16,[1]年間計画元データ!$B$4:$AY$368,9,FALSE))</f>
        <v>0</v>
      </c>
      <c r="F18" s="53"/>
      <c r="G18" s="54">
        <v>3</v>
      </c>
      <c r="H18" s="54" t="str">
        <f>IF($A$16="","",VLOOKUP($A$16,[1]年間計画元データ!$B$4:$AY$368,40,FALSE))</f>
        <v>○</v>
      </c>
      <c r="I18" s="54" t="str">
        <f>IF($A$16="","",VLOOKUP($A$16,[1]年間計画元データ!$B$4:$AY$368,49,FALSE))</f>
        <v>-</v>
      </c>
      <c r="J18" s="54" t="str">
        <f>IF($A$16="","",VLOOKUP($A$16,[1]年間計画元データ!$B$4:$AY$368,41,FALSE))</f>
        <v>火１</v>
      </c>
      <c r="K18" s="54" t="str">
        <f>IF($A$16="","",VLOOKUP($A$16,[1]年間計画元データ!$B$4:$AY$368,42,FALSE))</f>
        <v>火２</v>
      </c>
      <c r="L18" s="54" t="str">
        <f>IF($A$16="","",VLOOKUP($A$16,[1]年間計画元データ!$B$4:$AY$368,43,FALSE))</f>
        <v>火３</v>
      </c>
      <c r="M18" s="55" t="str">
        <f>IF($A$16="","",VLOOKUP($A$16,[1]年間計画元データ!$B$4:$AY$368,44,FALSE))</f>
        <v>火４</v>
      </c>
      <c r="N18" s="54" t="str">
        <f>IF($A$16="","",VLOOKUP($A$16,[1]年間計画元データ!$B$4:$AY$368,45,FALSE))</f>
        <v>火５</v>
      </c>
      <c r="O18" s="54" t="str">
        <f>IF($A$16="","",VLOOKUP($A$16,[1]年間計画元データ!$B$4:$AY$368,46,FALSE))</f>
        <v>火６</v>
      </c>
      <c r="Q18" s="31"/>
      <c r="S18" s="12"/>
    </row>
    <row r="19" spans="1:19" ht="15" customHeight="1" x14ac:dyDescent="0.4">
      <c r="A19" s="32">
        <f>A16+1</f>
        <v>44811</v>
      </c>
      <c r="B19" s="33" t="str">
        <f>IF($A19="","",VLOOKUP($A19,[1]年間計画元データ!$B$4:$AY$368,B$1,FALSE))</f>
        <v>水</v>
      </c>
      <c r="C19" s="33" t="str">
        <f>IF($A19="","",VLOOKUP($A19,[1]年間計画元データ!$B$4:$AY$368,C$1,FALSE))</f>
        <v>A</v>
      </c>
      <c r="D19" s="35" t="str">
        <f>IF($A$19="","",VLOOKUP($A$19,[1]年間計画元データ!$B$4:$AY$368,4,FALSE))</f>
        <v>部活動休止期間</v>
      </c>
      <c r="E19" s="36">
        <f>IF($A$19="","",VLOOKUP($A$19,[1]年間計画元データ!$B$4:$AY$368,7,FALSE))</f>
        <v>0</v>
      </c>
      <c r="F19" s="37">
        <f>IF($A$19="","",VLOOKUP($A$19,[1]年間計画元データ!$B$4:$AY$368,24,FALSE))</f>
        <v>0</v>
      </c>
      <c r="G19" s="38">
        <v>1</v>
      </c>
      <c r="H19" s="38" t="str">
        <f>IF($A$19="","",VLOOKUP($A$19,[1]年間計画元データ!$B$4:$AY$368,26,FALSE))</f>
        <v>○</v>
      </c>
      <c r="I19" s="38" t="str">
        <f>IF($A$19="","",VLOOKUP($A$19,[1]年間計画元データ!$B$4:$AY$368,47,FALSE))</f>
        <v>×</v>
      </c>
      <c r="J19" s="38" t="str">
        <f>IF($A$19="","",VLOOKUP($A$19,[1]年間計画元データ!$B$4:$AY$368,27,FALSE))</f>
        <v>水１</v>
      </c>
      <c r="K19" s="38" t="str">
        <f>IF($A$19="","",VLOOKUP($A$19,[1]年間計画元データ!$B$4:$AY$368,28,FALSE))</f>
        <v>水２</v>
      </c>
      <c r="L19" s="38" t="str">
        <f>IF($A$19="","",VLOOKUP($A$19,[1]年間計画元データ!$B$4:$AY$368,29,FALSE))</f>
        <v>水３</v>
      </c>
      <c r="M19" s="39" t="str">
        <f>IF($A$19="","",VLOOKUP($A$19,[1]年間計画元データ!$B$4:$AY$368,30,FALSE))</f>
        <v>水４</v>
      </c>
      <c r="N19" s="38" t="str">
        <f>IF($A$19="","",VLOOKUP($A$19,[1]年間計画元データ!$B$4:$AY$368,31,FALSE))</f>
        <v>道</v>
      </c>
      <c r="O19" s="38" t="str">
        <f>IF($A$19="","",VLOOKUP($A$19,[1]年間計画元データ!$B$4:$AY$368,32,FALSE))</f>
        <v>補</v>
      </c>
      <c r="S19" s="12"/>
    </row>
    <row r="20" spans="1:19" ht="15" customHeight="1" x14ac:dyDescent="0.4">
      <c r="A20" s="40"/>
      <c r="B20" s="41"/>
      <c r="C20" s="41"/>
      <c r="D20" s="43" t="str">
        <f>IF($A$19="","",VLOOKUP($A$19,[1]年間計画元データ!$B$4:$AY$368,5,FALSE))</f>
        <v>主任者会（3校時）</v>
      </c>
      <c r="E20" s="44">
        <f>IF($A$19="","",VLOOKUP($A$19,[1]年間計画元データ!$B$4:$AY$368,8,FALSE))</f>
        <v>0</v>
      </c>
      <c r="F20" s="45">
        <f>IF($A$19="","",VLOOKUP($A$19,[1]年間計画元データ!$B$4:$AY$368,25,FALSE))</f>
        <v>0</v>
      </c>
      <c r="G20" s="46">
        <v>2</v>
      </c>
      <c r="H20" s="46" t="str">
        <f>IF($A$19="","",VLOOKUP($A$19,[1]年間計画元データ!$B$4:$AY$368,33,FALSE))</f>
        <v>○</v>
      </c>
      <c r="I20" s="46" t="str">
        <f>IF($A$19="","",VLOOKUP($A$19,[1]年間計画元データ!$B$4:$AY$368,48,FALSE))</f>
        <v>×</v>
      </c>
      <c r="J20" s="46" t="str">
        <f>IF($A$19="","",VLOOKUP($A$19,[1]年間計画元データ!$B$4:$AY$368,34,FALSE))</f>
        <v>水１</v>
      </c>
      <c r="K20" s="46" t="str">
        <f>IF($A$19="","",VLOOKUP($A$19,[1]年間計画元データ!$B$4:$AY$368,35,FALSE))</f>
        <v>水２</v>
      </c>
      <c r="L20" s="46" t="str">
        <f>IF($A$19="","",VLOOKUP($A$19,[1]年間計画元データ!$B$4:$AY$368,36,FALSE))</f>
        <v>水３</v>
      </c>
      <c r="M20" s="47" t="str">
        <f>IF($A$19="","",VLOOKUP($A$19,[1]年間計画元データ!$B$4:$AY$368,37,FALSE))</f>
        <v>水４</v>
      </c>
      <c r="N20" s="46" t="str">
        <f>IF($A$19="","",VLOOKUP($A$19,[1]年間計画元データ!$B$4:$AY$368,38,FALSE))</f>
        <v>道</v>
      </c>
      <c r="O20" s="46" t="str">
        <f>IF($A$19="","",VLOOKUP($A$19,[1]年間計画元データ!$B$4:$AY$368,39,FALSE))</f>
        <v>補</v>
      </c>
      <c r="S20" s="12"/>
    </row>
    <row r="21" spans="1:19" ht="15" customHeight="1" x14ac:dyDescent="0.4">
      <c r="A21" s="48"/>
      <c r="B21" s="49"/>
      <c r="C21" s="49"/>
      <c r="D21" s="51">
        <f>IF($A$19="","",VLOOKUP($A$19,[1]年間計画元データ!$B$4:$AY$368,6,FALSE))</f>
        <v>0</v>
      </c>
      <c r="E21" s="52">
        <f>IF($A$19="","",VLOOKUP($A$19,[1]年間計画元データ!$B$4:$AY$368,9,FALSE))</f>
        <v>0</v>
      </c>
      <c r="F21" s="53"/>
      <c r="G21" s="54">
        <v>3</v>
      </c>
      <c r="H21" s="54" t="str">
        <f>IF($A$19="","",VLOOKUP($A$19,[1]年間計画元データ!$B$4:$AY$368,40,FALSE))</f>
        <v>○</v>
      </c>
      <c r="I21" s="54" t="str">
        <f>IF($A$19="","",VLOOKUP($A$19,[1]年間計画元データ!$B$4:$AY$368,49,FALSE))</f>
        <v>-</v>
      </c>
      <c r="J21" s="54" t="str">
        <f>IF($A$19="","",VLOOKUP($A$19,[1]年間計画元データ!$B$4:$AY$368,41,FALSE))</f>
        <v>水１</v>
      </c>
      <c r="K21" s="54" t="str">
        <f>IF($A$19="","",VLOOKUP($A$19,[1]年間計画元データ!$B$4:$AY$368,42,FALSE))</f>
        <v>水２</v>
      </c>
      <c r="L21" s="54" t="str">
        <f>IF($A$19="","",VLOOKUP($A$19,[1]年間計画元データ!$B$4:$AY$368,43,FALSE))</f>
        <v>水３</v>
      </c>
      <c r="M21" s="55" t="str">
        <f>IF($A$19="","",VLOOKUP($A$19,[1]年間計画元データ!$B$4:$AY$368,44,FALSE))</f>
        <v>水４</v>
      </c>
      <c r="N21" s="54" t="str">
        <f>IF($A$19="","",VLOOKUP($A$19,[1]年間計画元データ!$B$4:$AY$368,45,FALSE))</f>
        <v>道</v>
      </c>
      <c r="O21" s="54" t="str">
        <f>IF($A$19="","",VLOOKUP($A$19,[1]年間計画元データ!$B$4:$AY$368,46,FALSE))</f>
        <v>補</v>
      </c>
      <c r="S21" s="12"/>
    </row>
    <row r="22" spans="1:19" ht="15" customHeight="1" x14ac:dyDescent="0.4">
      <c r="A22" s="32">
        <f>A19+1</f>
        <v>44812</v>
      </c>
      <c r="B22" s="33" t="str">
        <f>IF($A22="","",VLOOKUP($A22,[1]年間計画元データ!$B$4:$AY$368,B$1,FALSE))</f>
        <v>木</v>
      </c>
      <c r="C22" s="33" t="str">
        <f>IF($A22="","",VLOOKUP($A22,[1]年間計画元データ!$B$4:$AY$368,C$1,FALSE))</f>
        <v>A</v>
      </c>
      <c r="D22" s="35" t="str">
        <f>IF($A$22="","",VLOOKUP($A$22,[1]年間計画元データ!$B$4:$AY$368,4,FALSE))</f>
        <v>1学期期末テスト</v>
      </c>
      <c r="E22" s="36">
        <f>IF($A$22="","",VLOOKUP($A$22,[1]年間計画元データ!$B$4:$AY$368,7,FALSE))</f>
        <v>0</v>
      </c>
      <c r="F22" s="37">
        <f>IF($A$22="","",VLOOKUP($A$22,[1]年間計画元データ!$B$4:$AY$368,24,FALSE))</f>
        <v>0</v>
      </c>
      <c r="G22" s="38">
        <v>1</v>
      </c>
      <c r="H22" s="38" t="str">
        <f>IF($A$22="","",VLOOKUP($A$22,[1]年間計画元データ!$B$4:$AY$368,26,FALSE))</f>
        <v>弁</v>
      </c>
      <c r="I22" s="38" t="str">
        <f>IF($A$22="","",VLOOKUP($A$22,[1]年間計画元データ!$B$4:$AY$368,47,FALSE))</f>
        <v>×</v>
      </c>
      <c r="J22" s="38" t="str">
        <f>IF($A$22="","",VLOOKUP($A$22,[1]年間計画元データ!$B$4:$AY$368,27,FALSE))</f>
        <v>理テ</v>
      </c>
      <c r="K22" s="38" t="str">
        <f>IF($A$22="","",VLOOKUP($A$22,[1]年間計画元データ!$B$4:$AY$368,28,FALSE))</f>
        <v>英テ</v>
      </c>
      <c r="L22" s="38" t="str">
        <f>IF($A$22="","",VLOOKUP($A$22,[1]年間計画元データ!$B$4:$AY$368,29,FALSE))</f>
        <v>数テ</v>
      </c>
      <c r="M22" s="39" t="str">
        <f>IF($A$22="","",VLOOKUP($A$22,[1]年間計画元データ!$B$4:$AY$368,30,FALSE))</f>
        <v>体テ</v>
      </c>
      <c r="N22" s="38" t="str">
        <f>IF($A$22="","",VLOOKUP($A$22,[1]年間計画元データ!$B$4:$AY$368,31,FALSE))</f>
        <v>欠</v>
      </c>
      <c r="O22" s="38" t="str">
        <f>IF($A$22="","",VLOOKUP($A$22,[1]年間計画元データ!$B$4:$AY$368,32,FALSE))</f>
        <v>欠</v>
      </c>
      <c r="S22" s="12"/>
    </row>
    <row r="23" spans="1:19" ht="15" customHeight="1" x14ac:dyDescent="0.4">
      <c r="A23" s="40"/>
      <c r="B23" s="41"/>
      <c r="C23" s="41"/>
      <c r="D23" s="43" t="str">
        <f>IF($A$22="","",VLOOKUP($A$22,[1]年間計画元データ!$B$4:$AY$368,5,FALSE))</f>
        <v>打合せ8:10</v>
      </c>
      <c r="E23" s="44">
        <f>IF($A$22="","",VLOOKUP($A$22,[1]年間計画元データ!$B$4:$AY$368,8,FALSE))</f>
        <v>0</v>
      </c>
      <c r="F23" s="45">
        <f>IF($A$22="","",VLOOKUP($A$22,[1]年間計画元データ!$B$4:$AY$368,25,FALSE))</f>
        <v>0</v>
      </c>
      <c r="G23" s="46">
        <v>2</v>
      </c>
      <c r="H23" s="46" t="str">
        <f>IF($A$22="","",VLOOKUP($A$22,[1]年間計画元データ!$B$4:$AY$368,33,FALSE))</f>
        <v>○</v>
      </c>
      <c r="I23" s="46" t="str">
        <f>IF($A$22="","",VLOOKUP($A$22,[1]年間計画元データ!$B$4:$AY$368,48,FALSE))</f>
        <v>×</v>
      </c>
      <c r="J23" s="46" t="str">
        <f>IF($A$22="","",VLOOKUP($A$22,[1]年間計画元データ!$B$4:$AY$368,34,FALSE))</f>
        <v>理テ</v>
      </c>
      <c r="K23" s="46" t="str">
        <f>IF($A$22="","",VLOOKUP($A$22,[1]年間計画元データ!$B$4:$AY$368,35,FALSE))</f>
        <v>英テ</v>
      </c>
      <c r="L23" s="46" t="str">
        <f>IF($A$22="","",VLOOKUP($A$22,[1]年間計画元データ!$B$4:$AY$368,36,FALSE))</f>
        <v>数テ</v>
      </c>
      <c r="M23" s="47" t="str">
        <f>IF($A$22="","",VLOOKUP($A$22,[1]年間計画元データ!$B$4:$AY$368,37,FALSE))</f>
        <v>体テ</v>
      </c>
      <c r="N23" s="46" t="str">
        <f>IF($A$22="","",VLOOKUP($A$22,[1]年間計画元データ!$B$4:$AY$368,38,FALSE))</f>
        <v>欠</v>
      </c>
      <c r="O23" s="46" t="str">
        <f>IF($A$22="","",VLOOKUP($A$22,[1]年間計画元データ!$B$4:$AY$368,39,FALSE))</f>
        <v>欠</v>
      </c>
      <c r="S23" s="12"/>
    </row>
    <row r="24" spans="1:19" ht="15" customHeight="1" x14ac:dyDescent="0.4">
      <c r="A24" s="48"/>
      <c r="B24" s="49"/>
      <c r="C24" s="49"/>
      <c r="D24" s="51" t="str">
        <f>IF($A$22="","",VLOOKUP($A$22,[1]年間計画元データ!$B$4:$AY$368,6,FALSE))</f>
        <v>１年弁当・２３年給食</v>
      </c>
      <c r="E24" s="52">
        <f>IF($A$22="","",VLOOKUP($A$22,[1]年間計画元データ!$B$4:$AY$368,9,FALSE))</f>
        <v>0</v>
      </c>
      <c r="F24" s="53"/>
      <c r="G24" s="54">
        <v>3</v>
      </c>
      <c r="H24" s="54" t="str">
        <f>IF($A$22="","",VLOOKUP($A$22,[1]年間計画元データ!$B$4:$AY$368,40,FALSE))</f>
        <v>○</v>
      </c>
      <c r="I24" s="54" t="str">
        <f>IF($A$22="","",VLOOKUP($A$22,[1]年間計画元データ!$B$4:$AY$368,49,FALSE))</f>
        <v>-</v>
      </c>
      <c r="J24" s="54" t="str">
        <f>IF($A$22="","",VLOOKUP($A$22,[1]年間計画元データ!$B$4:$AY$368,41,FALSE))</f>
        <v>理テ</v>
      </c>
      <c r="K24" s="54" t="str">
        <f>IF($A$22="","",VLOOKUP($A$22,[1]年間計画元データ!$B$4:$AY$368,42,FALSE))</f>
        <v>英テ</v>
      </c>
      <c r="L24" s="54" t="str">
        <f>IF($A$22="","",VLOOKUP($A$22,[1]年間計画元データ!$B$4:$AY$368,43,FALSE))</f>
        <v>数テ</v>
      </c>
      <c r="M24" s="55" t="str">
        <f>IF($A$22="","",VLOOKUP($A$22,[1]年間計画元データ!$B$4:$AY$368,44,FALSE))</f>
        <v>体テ</v>
      </c>
      <c r="N24" s="54" t="str">
        <f>IF($A$22="","",VLOOKUP($A$22,[1]年間計画元データ!$B$4:$AY$368,45,FALSE))</f>
        <v>欠</v>
      </c>
      <c r="O24" s="54" t="str">
        <f>IF($A$22="","",VLOOKUP($A$22,[1]年間計画元データ!$B$4:$AY$368,46,FALSE))</f>
        <v>欠</v>
      </c>
      <c r="S24" s="12"/>
    </row>
    <row r="25" spans="1:19" ht="15" customHeight="1" x14ac:dyDescent="0.4">
      <c r="A25" s="32">
        <f>A22+1</f>
        <v>44813</v>
      </c>
      <c r="B25" s="33" t="str">
        <f>IF($A25="","",VLOOKUP($A25,[1]年間計画元データ!$B$4:$AY$368,B$1,FALSE))</f>
        <v>金</v>
      </c>
      <c r="C25" s="34" t="str">
        <f>IF($A25="","",VLOOKUP($A25,[1]年間計画元データ!$B$4:$AY$368,C$1,FALSE))</f>
        <v>A</v>
      </c>
      <c r="D25" s="35" t="str">
        <f>IF($A$25="","",VLOOKUP($A$25,[1]年間計画元データ!$B$4:$AY$368,4,FALSE))</f>
        <v>1学期期末テスト</v>
      </c>
      <c r="E25" s="36">
        <f>IF($A$25="","",VLOOKUP($A$25,[1]年間計画元データ!$B$4:$AY$368,7,FALSE))</f>
        <v>0</v>
      </c>
      <c r="F25" s="37">
        <f>IF($A$25="","",VLOOKUP($A$25,[1]年間計画元データ!$B$4:$AY$368,24,FALSE))</f>
        <v>0</v>
      </c>
      <c r="G25" s="38">
        <v>1</v>
      </c>
      <c r="H25" s="38" t="str">
        <f>IF($A$25="","",VLOOKUP($A$25,[1]年間計画元データ!$B$4:$AY$368,26,FALSE))</f>
        <v>○</v>
      </c>
      <c r="I25" s="38" t="str">
        <f>IF($A$25="","",VLOOKUP($A$25,[1]年間計画元データ!$B$4:$AY$368,47,FALSE))</f>
        <v>×</v>
      </c>
      <c r="J25" s="38" t="str">
        <f>IF($A$25="","",VLOOKUP($A$25,[1]年間計画元データ!$B$4:$AY$368,27,FALSE))</f>
        <v>国テ</v>
      </c>
      <c r="K25" s="38" t="str">
        <f>IF($A$25="","",VLOOKUP($A$25,[1]年間計画元データ!$B$4:$AY$368,28,FALSE))</f>
        <v>社テ</v>
      </c>
      <c r="L25" s="38" t="str">
        <f>IF($A$25="","",VLOOKUP($A$25,[1]年間計画元データ!$B$4:$AY$368,29,FALSE))</f>
        <v>技テ</v>
      </c>
      <c r="M25" s="39" t="str">
        <f>IF($A$25="","",VLOOKUP($A$25,[1]年間計画元データ!$B$4:$AY$368,30,FALSE))</f>
        <v>木５</v>
      </c>
      <c r="N25" s="38" t="str">
        <f>IF($A$25="","",VLOOKUP($A$25,[1]年間計画元データ!$B$4:$AY$368,31,FALSE))</f>
        <v>木６</v>
      </c>
      <c r="O25" s="38" t="str">
        <f>IF($A$25="","",VLOOKUP($A$25,[1]年間計画元データ!$B$4:$AY$368,32,FALSE))</f>
        <v>補</v>
      </c>
      <c r="S25" s="12"/>
    </row>
    <row r="26" spans="1:19" ht="15" customHeight="1" x14ac:dyDescent="0.4">
      <c r="A26" s="40"/>
      <c r="B26" s="41"/>
      <c r="C26" s="42"/>
      <c r="D26" s="43">
        <f>IF($A$25="","",VLOOKUP($A$25,[1]年間計画元データ!$B$4:$AY$368,5,FALSE))</f>
        <v>0</v>
      </c>
      <c r="E26" s="44">
        <f>IF($A$25="","",VLOOKUP($A$25,[1]年間計画元データ!$B$4:$AY$368,8,FALSE))</f>
        <v>0</v>
      </c>
      <c r="F26" s="45">
        <f>IF($A$25="","",VLOOKUP($A$25,[1]年間計画元データ!$B$4:$AY$368,25,FALSE))</f>
        <v>0</v>
      </c>
      <c r="G26" s="46">
        <v>2</v>
      </c>
      <c r="H26" s="46" t="str">
        <f>IF($A$25="","",VLOOKUP($A$25,[1]年間計画元データ!$B$4:$AY$368,33,FALSE))</f>
        <v>○</v>
      </c>
      <c r="I26" s="46" t="str">
        <f>IF($A$25="","",VLOOKUP($A$25,[1]年間計画元データ!$B$4:$AY$368,48,FALSE))</f>
        <v>×</v>
      </c>
      <c r="J26" s="46" t="str">
        <f>IF($A$25="","",VLOOKUP($A$25,[1]年間計画元データ!$B$4:$AY$368,34,FALSE))</f>
        <v>国テ</v>
      </c>
      <c r="K26" s="46" t="str">
        <f>IF($A$25="","",VLOOKUP($A$25,[1]年間計画元データ!$B$4:$AY$368,35,FALSE))</f>
        <v>社テ</v>
      </c>
      <c r="L26" s="46" t="str">
        <f>IF($A$25="","",VLOOKUP($A$25,[1]年間計画元データ!$B$4:$AY$368,36,FALSE))</f>
        <v>技テ</v>
      </c>
      <c r="M26" s="47" t="str">
        <f>IF($A$25="","",VLOOKUP($A$25,[1]年間計画元データ!$B$4:$AY$368,37,FALSE))</f>
        <v>木５</v>
      </c>
      <c r="N26" s="46" t="str">
        <f>IF($A$25="","",VLOOKUP($A$25,[1]年間計画元データ!$B$4:$AY$368,38,FALSE))</f>
        <v>木６</v>
      </c>
      <c r="O26" s="46" t="str">
        <f>IF($A$25="","",VLOOKUP($A$25,[1]年間計画元データ!$B$4:$AY$368,39,FALSE))</f>
        <v>補</v>
      </c>
      <c r="S26" s="12"/>
    </row>
    <row r="27" spans="1:19" ht="15" customHeight="1" x14ac:dyDescent="0.4">
      <c r="A27" s="48"/>
      <c r="B27" s="49"/>
      <c r="C27" s="50"/>
      <c r="D27" s="51">
        <f>IF($A$25="","",VLOOKUP($A$25,[1]年間計画元データ!$B$4:$AY$368,6,FALSE))</f>
        <v>0</v>
      </c>
      <c r="E27" s="52">
        <f>IF($A$25="","",VLOOKUP($A$25,[1]年間計画元データ!$B$4:$AY$368,9,FALSE))</f>
        <v>0</v>
      </c>
      <c r="F27" s="53"/>
      <c r="G27" s="54">
        <v>3</v>
      </c>
      <c r="H27" s="54" t="str">
        <f>IF($A$25="","",VLOOKUP($A$25,[1]年間計画元データ!$B$4:$AY$368,40,FALSE))</f>
        <v>○</v>
      </c>
      <c r="I27" s="54" t="str">
        <f>IF($A$25="","",VLOOKUP($A$25,[1]年間計画元データ!$B$4:$AY$368,49,FALSE))</f>
        <v>-</v>
      </c>
      <c r="J27" s="54" t="str">
        <f>IF($A$25="","",VLOOKUP($A$25,[1]年間計画元データ!$B$4:$AY$368,41,FALSE))</f>
        <v>国テ</v>
      </c>
      <c r="K27" s="54" t="str">
        <f>IF($A$25="","",VLOOKUP($A$25,[1]年間計画元データ!$B$4:$AY$368,42,FALSE))</f>
        <v>社テ</v>
      </c>
      <c r="L27" s="54" t="str">
        <f>IF($A$25="","",VLOOKUP($A$25,[1]年間計画元データ!$B$4:$AY$368,43,FALSE))</f>
        <v>技テ</v>
      </c>
      <c r="M27" s="55" t="str">
        <f>IF($A$25="","",VLOOKUP($A$25,[1]年間計画元データ!$B$4:$AY$368,44,FALSE))</f>
        <v>木５</v>
      </c>
      <c r="N27" s="54" t="str">
        <f>IF($A$25="","",VLOOKUP($A$25,[1]年間計画元データ!$B$4:$AY$368,45,FALSE))</f>
        <v>木６</v>
      </c>
      <c r="O27" s="54" t="str">
        <f>IF($A$25="","",VLOOKUP($A$25,[1]年間計画元データ!$B$4:$AY$368,46,FALSE))</f>
        <v>補</v>
      </c>
      <c r="S27" s="12"/>
    </row>
    <row r="28" spans="1:19" ht="15" customHeight="1" x14ac:dyDescent="0.4">
      <c r="A28" s="57">
        <f>A25+1</f>
        <v>44814</v>
      </c>
      <c r="B28" s="58" t="str">
        <f>IF($A28="","",VLOOKUP($A28,[1]年間計画元データ!$B$4:$AY$368,B$1,FALSE))</f>
        <v>土</v>
      </c>
      <c r="C28" s="59">
        <f>IF($A28="","",VLOOKUP($A28,[1]年間計画元データ!$B$4:$AY$368,C$1,FALSE))</f>
        <v>0</v>
      </c>
      <c r="D28" s="35">
        <f>IF($A$28="","",VLOOKUP($A$28,[1]年間計画元データ!$B$4:$AY$368,4,FALSE))</f>
        <v>0</v>
      </c>
      <c r="E28" s="36">
        <f>IF($A$28="","",VLOOKUP($A$28,[1]年間計画元データ!$B$4:$AY$368,7,FALSE))</f>
        <v>0</v>
      </c>
      <c r="F28" s="37">
        <f>IF($A$28="","",VLOOKUP($A$28,[1]年間計画元データ!$B$4:$AY$368,24,FALSE))</f>
        <v>0</v>
      </c>
      <c r="G28" s="38">
        <v>1</v>
      </c>
      <c r="H28" s="38">
        <f>IF($A$28="","",VLOOKUP($A$28,[1]年間計画元データ!$B$4:$AY$368,26,FALSE))</f>
        <v>0</v>
      </c>
      <c r="I28" s="38">
        <f>IF($A$28="","",VLOOKUP($A$28,[1]年間計画元データ!$B$4:$AY$368,47,FALSE))</f>
        <v>0</v>
      </c>
      <c r="J28" s="38">
        <f>IF($A$28="","",VLOOKUP($A$28,[1]年間計画元データ!$B$4:$AY$368,27,FALSE))</f>
        <v>0</v>
      </c>
      <c r="K28" s="38">
        <f>IF($A$28="","",VLOOKUP($A$28,[1]年間計画元データ!$B$4:$AY$368,28,FALSE))</f>
        <v>0</v>
      </c>
      <c r="L28" s="38">
        <f>IF($A$28="","",VLOOKUP($A$28,[1]年間計画元データ!$B$4:$AY$368,29,FALSE))</f>
        <v>0</v>
      </c>
      <c r="M28" s="39">
        <f>IF($A$28="","",VLOOKUP($A$28,[1]年間計画元データ!$B$4:$AY$368,30,FALSE))</f>
        <v>0</v>
      </c>
      <c r="N28" s="38">
        <f>IF($A$28="","",VLOOKUP($A$28,[1]年間計画元データ!$B$4:$AY$368,31,FALSE))</f>
        <v>0</v>
      </c>
      <c r="O28" s="38">
        <f>IF($A$28="","",VLOOKUP($A$28,[1]年間計画元データ!$B$4:$AY$368,32,FALSE))</f>
        <v>0</v>
      </c>
    </row>
    <row r="29" spans="1:19" ht="15" customHeight="1" x14ac:dyDescent="0.4">
      <c r="A29" s="57">
        <f>A28+1</f>
        <v>44815</v>
      </c>
      <c r="B29" s="58" t="str">
        <f>IF($A29="","",VLOOKUP($A29,[1]年間計画元データ!$B$4:$AY$368,B$1,FALSE))</f>
        <v>日</v>
      </c>
      <c r="C29" s="59">
        <f>IF($A29="","",VLOOKUP($A29,[1]年間計画元データ!$B$4:$AY$368,C$1,FALSE))</f>
        <v>0</v>
      </c>
      <c r="D29" s="35">
        <f>IF($A$29="","",VLOOKUP($A$29,[1]年間計画元データ!$B$4:$AY$368,4,FALSE))</f>
        <v>0</v>
      </c>
      <c r="E29" s="36">
        <f>IF($A$29="","",VLOOKUP($A$29,[1]年間計画元データ!$B$4:$AY$368,7,FALSE))</f>
        <v>0</v>
      </c>
      <c r="F29" s="37">
        <f>IF($A$29="","",VLOOKUP($A$29,[1]年間計画元データ!$B$4:$AY$368,24,FALSE))</f>
        <v>0</v>
      </c>
      <c r="G29" s="38">
        <v>1</v>
      </c>
      <c r="H29" s="38">
        <f>IF($A$29="","",VLOOKUP($A$29,[1]年間計画元データ!$B$4:$AY$368,26,FALSE))</f>
        <v>0</v>
      </c>
      <c r="I29" s="38">
        <f>IF($A$29="","",VLOOKUP($A$29,[1]年間計画元データ!$B$4:$AY$368,47,FALSE))</f>
        <v>0</v>
      </c>
      <c r="J29" s="38">
        <f>IF($A$29="","",VLOOKUP($A$29,[1]年間計画元データ!$B$4:$AY$368,27,FALSE))</f>
        <v>0</v>
      </c>
      <c r="K29" s="38">
        <f>IF($A$29="","",VLOOKUP($A$29,[1]年間計画元データ!$B$4:$AY$368,28,FALSE))</f>
        <v>0</v>
      </c>
      <c r="L29" s="38">
        <f>IF($A$29="","",VLOOKUP($A$29,[1]年間計画元データ!$B$4:$AY$368,29,FALSE))</f>
        <v>0</v>
      </c>
      <c r="M29" s="39">
        <f>IF($A$29="","",VLOOKUP($A$29,[1]年間計画元データ!$B$4:$AY$368,30,FALSE))</f>
        <v>0</v>
      </c>
      <c r="N29" s="38">
        <f>IF($A$29="","",VLOOKUP($A$29,[1]年間計画元データ!$B$4:$AY$368,31,FALSE))</f>
        <v>0</v>
      </c>
      <c r="O29" s="38">
        <f>IF($A$29="","",VLOOKUP($A$29,[1]年間計画元データ!$B$4:$AY$368,32,FALSE))</f>
        <v>0</v>
      </c>
    </row>
    <row r="30" spans="1:19" ht="15" customHeight="1" x14ac:dyDescent="0.4">
      <c r="A30" s="32">
        <f>A29+1</f>
        <v>44816</v>
      </c>
      <c r="B30" s="33" t="str">
        <f>IF($A30="","",VLOOKUP($A30,[1]年間計画元データ!$B$4:$AY$368,B$1,FALSE))</f>
        <v>月</v>
      </c>
      <c r="C30" s="34" t="str">
        <f>IF($A30="","",VLOOKUP($A30,[1]年間計画元データ!$B$4:$AY$368,C$1,FALSE))</f>
        <v>B</v>
      </c>
      <c r="D30" s="35" t="str">
        <f>IF($A$30="","",VLOOKUP($A$30,[1]年間計画元データ!$B$4:$AY$368,4,FALSE))</f>
        <v>部活動強化期間</v>
      </c>
      <c r="E30" s="36">
        <f>IF($A$30="","",VLOOKUP($A$30,[1]年間計画元データ!$B$4:$AY$368,7,FALSE))</f>
        <v>0</v>
      </c>
      <c r="F30" s="37">
        <f>IF($A$30="","",VLOOKUP($A$30,[1]年間計画元データ!$B$4:$AY$368,24,FALSE))</f>
        <v>0</v>
      </c>
      <c r="G30" s="38">
        <v>1</v>
      </c>
      <c r="H30" s="38" t="str">
        <f>IF($A$30="","",VLOOKUP($A$30,[1]年間計画元データ!$B$4:$AY$368,26,FALSE))</f>
        <v>○</v>
      </c>
      <c r="I30" s="38" t="str">
        <f>IF($A$30="","",VLOOKUP($A$30,[1]年間計画元データ!$B$4:$AY$368,47,FALSE))</f>
        <v>○</v>
      </c>
      <c r="J30" s="38" t="str">
        <f>IF($A$30="","",VLOOKUP($A$30,[1]年間計画元データ!$B$4:$AY$368,27,FALSE))</f>
        <v>月１</v>
      </c>
      <c r="K30" s="38" t="str">
        <f>IF($A$30="","",VLOOKUP($A$30,[1]年間計画元データ!$B$4:$AY$368,28,FALSE))</f>
        <v>月２</v>
      </c>
      <c r="L30" s="38" t="str">
        <f>IF($A$30="","",VLOOKUP($A$30,[1]年間計画元データ!$B$4:$AY$368,29,FALSE))</f>
        <v>月３</v>
      </c>
      <c r="M30" s="39" t="str">
        <f>IF($A$30="","",VLOOKUP($A$30,[1]年間計画元データ!$B$4:$AY$368,30,FALSE))</f>
        <v>月４</v>
      </c>
      <c r="N30" s="38" t="str">
        <f>IF($A$30="","",VLOOKUP($A$30,[1]年間計画元データ!$B$4:$AY$368,31,FALSE))</f>
        <v>学</v>
      </c>
      <c r="O30" s="38" t="str">
        <f>IF($A$30="","",VLOOKUP($A$30,[1]年間計画元データ!$B$4:$AY$368,32,FALSE))</f>
        <v>補</v>
      </c>
    </row>
    <row r="31" spans="1:19" ht="15" customHeight="1" x14ac:dyDescent="0.4">
      <c r="A31" s="40"/>
      <c r="B31" s="41"/>
      <c r="C31" s="42"/>
      <c r="D31" s="43">
        <f>IF($A$30="","",VLOOKUP($A$30,[1]年間計画元データ!$B$4:$AY$368,5,FALSE))</f>
        <v>0</v>
      </c>
      <c r="E31" s="44">
        <f>IF($A$30="","",VLOOKUP($A$30,[1]年間計画元データ!$B$4:$AY$368,8,FALSE))</f>
        <v>0</v>
      </c>
      <c r="F31" s="45">
        <f>IF($A$30="","",VLOOKUP($A$30,[1]年間計画元データ!$B$4:$AY$368,25,FALSE))</f>
        <v>0</v>
      </c>
      <c r="G31" s="46">
        <v>2</v>
      </c>
      <c r="H31" s="46" t="str">
        <f>IF($A$30="","",VLOOKUP($A$30,[1]年間計画元データ!$B$4:$AY$368,33,FALSE))</f>
        <v>○</v>
      </c>
      <c r="I31" s="46" t="str">
        <f>IF($A$30="","",VLOOKUP($A$30,[1]年間計画元データ!$B$4:$AY$368,48,FALSE))</f>
        <v>○</v>
      </c>
      <c r="J31" s="46" t="str">
        <f>IF($A$30="","",VLOOKUP($A$30,[1]年間計画元データ!$B$4:$AY$368,34,FALSE))</f>
        <v>月１</v>
      </c>
      <c r="K31" s="46" t="str">
        <f>IF($A$30="","",VLOOKUP($A$30,[1]年間計画元データ!$B$4:$AY$368,35,FALSE))</f>
        <v>月２</v>
      </c>
      <c r="L31" s="46" t="str">
        <f>IF($A$30="","",VLOOKUP($A$30,[1]年間計画元データ!$B$4:$AY$368,36,FALSE))</f>
        <v>月３</v>
      </c>
      <c r="M31" s="47" t="str">
        <f>IF($A$30="","",VLOOKUP($A$30,[1]年間計画元データ!$B$4:$AY$368,37,FALSE))</f>
        <v>月４</v>
      </c>
      <c r="N31" s="46" t="str">
        <f>IF($A$30="","",VLOOKUP($A$30,[1]年間計画元データ!$B$4:$AY$368,38,FALSE))</f>
        <v>学</v>
      </c>
      <c r="O31" s="46" t="str">
        <f>IF($A$30="","",VLOOKUP($A$30,[1]年間計画元データ!$B$4:$AY$368,39,FALSE))</f>
        <v>補</v>
      </c>
    </row>
    <row r="32" spans="1:19" ht="15" customHeight="1" x14ac:dyDescent="0.4">
      <c r="A32" s="48"/>
      <c r="B32" s="49"/>
      <c r="C32" s="50"/>
      <c r="D32" s="51">
        <f>IF($A$30="","",VLOOKUP($A$30,[1]年間計画元データ!$B$4:$AY$368,6,FALSE))</f>
        <v>0</v>
      </c>
      <c r="E32" s="52" t="str">
        <f>IF($A$30="","",VLOOKUP($A$30,[1]年間計画元データ!$B$4:$AY$368,9,FALSE))</f>
        <v>総（未来１）</v>
      </c>
      <c r="F32" s="53"/>
      <c r="G32" s="54">
        <v>3</v>
      </c>
      <c r="H32" s="54" t="str">
        <f>IF($A$30="","",VLOOKUP($A$30,[1]年間計画元データ!$B$4:$AY$368,40,FALSE))</f>
        <v>○</v>
      </c>
      <c r="I32" s="54" t="str">
        <f>IF($A$30="","",VLOOKUP($A$30,[1]年間計画元データ!$B$4:$AY$368,49,FALSE))</f>
        <v>-</v>
      </c>
      <c r="J32" s="54" t="str">
        <f>IF($A$30="","",VLOOKUP($A$30,[1]年間計画元データ!$B$4:$AY$368,41,FALSE))</f>
        <v>月１</v>
      </c>
      <c r="K32" s="54" t="str">
        <f>IF($A$30="","",VLOOKUP($A$30,[1]年間計画元データ!$B$4:$AY$368,42,FALSE))</f>
        <v>月２</v>
      </c>
      <c r="L32" s="54" t="str">
        <f>IF($A$30="","",VLOOKUP($A$30,[1]年間計画元データ!$B$4:$AY$368,43,FALSE))</f>
        <v>月３</v>
      </c>
      <c r="M32" s="55" t="str">
        <f>IF($A$30="","",VLOOKUP($A$30,[1]年間計画元データ!$B$4:$AY$368,44,FALSE))</f>
        <v>月４</v>
      </c>
      <c r="N32" s="54" t="str">
        <f>IF($A$30="","",VLOOKUP($A$30,[1]年間計画元データ!$B$4:$AY$368,45,FALSE))</f>
        <v>学</v>
      </c>
      <c r="O32" s="54" t="str">
        <f>IF($A$30="","",VLOOKUP($A$30,[1]年間計画元データ!$B$4:$AY$368,46,FALSE))</f>
        <v>総</v>
      </c>
    </row>
    <row r="33" spans="1:15" ht="15" customHeight="1" x14ac:dyDescent="0.4">
      <c r="A33" s="32">
        <f>A30+1</f>
        <v>44817</v>
      </c>
      <c r="B33" s="33" t="str">
        <f>IF($A33="","",VLOOKUP($A33,[1]年間計画元データ!$B$4:$AY$368,B$1,FALSE))</f>
        <v>火</v>
      </c>
      <c r="C33" s="34" t="str">
        <f>IF($A33="","",VLOOKUP($A33,[1]年間計画元データ!$B$4:$AY$368,C$1,FALSE))</f>
        <v>B</v>
      </c>
      <c r="D33" s="35" t="str">
        <f>IF($A$33="","",VLOOKUP($A$33,[1]年間計画元データ!$B$4:$AY$368,4,FALSE))</f>
        <v>部活動強化期間</v>
      </c>
      <c r="E33" s="36">
        <f>IF($A$33="","",VLOOKUP($A$33,[1]年間計画元データ!$B$4:$AY$368,7,FALSE))</f>
        <v>0</v>
      </c>
      <c r="F33" s="37" t="str">
        <f>IF($A$33="","",VLOOKUP($A$33,[1]年間計画元データ!$B$4:$AY$368,24,FALSE))</f>
        <v>北村先生来校</v>
      </c>
      <c r="G33" s="38">
        <v>1</v>
      </c>
      <c r="H33" s="38" t="str">
        <f>IF($A$33="","",VLOOKUP($A$33,[1]年間計画元データ!$B$4:$AY$368,26,FALSE))</f>
        <v>○</v>
      </c>
      <c r="I33" s="38" t="str">
        <f>IF($A$33="","",VLOOKUP($A$33,[1]年間計画元データ!$B$4:$AY$368,47,FALSE))</f>
        <v>○</v>
      </c>
      <c r="J33" s="38" t="str">
        <f>IF($A$33="","",VLOOKUP($A$33,[1]年間計画元データ!$B$4:$AY$368,27,FALSE))</f>
        <v>火１</v>
      </c>
      <c r="K33" s="38" t="str">
        <f>IF($A$33="","",VLOOKUP($A$33,[1]年間計画元データ!$B$4:$AY$368,28,FALSE))</f>
        <v>火２</v>
      </c>
      <c r="L33" s="38" t="str">
        <f>IF($A$33="","",VLOOKUP($A$33,[1]年間計画元データ!$B$4:$AY$368,29,FALSE))</f>
        <v>火３</v>
      </c>
      <c r="M33" s="39" t="str">
        <f>IF($A$33="","",VLOOKUP($A$33,[1]年間計画元データ!$B$4:$AY$368,30,FALSE))</f>
        <v>火４</v>
      </c>
      <c r="N33" s="38" t="str">
        <f>IF($A$33="","",VLOOKUP($A$33,[1]年間計画元データ!$B$4:$AY$368,31,FALSE))</f>
        <v>火５</v>
      </c>
      <c r="O33" s="38" t="str">
        <f>IF($A$33="","",VLOOKUP($A$33,[1]年間計画元データ!$B$4:$AY$368,32,FALSE))</f>
        <v>火６</v>
      </c>
    </row>
    <row r="34" spans="1:15" ht="15" customHeight="1" x14ac:dyDescent="0.4">
      <c r="A34" s="40"/>
      <c r="B34" s="41"/>
      <c r="C34" s="42"/>
      <c r="D34" s="43">
        <f>IF($A$33="","",VLOOKUP($A$33,[1]年間計画元データ!$B$4:$AY$368,5,FALSE))</f>
        <v>0</v>
      </c>
      <c r="E34" s="44">
        <f>IF($A$33="","",VLOOKUP($A$33,[1]年間計画元データ!$B$4:$AY$368,8,FALSE))</f>
        <v>0</v>
      </c>
      <c r="F34" s="45">
        <f>IF($A$33="","",VLOOKUP($A$33,[1]年間計画元データ!$B$4:$AY$368,25,FALSE))</f>
        <v>0</v>
      </c>
      <c r="G34" s="46">
        <v>2</v>
      </c>
      <c r="H34" s="46" t="str">
        <f>IF($A$33="","",VLOOKUP($A$33,[1]年間計画元データ!$B$4:$AY$368,33,FALSE))</f>
        <v>○</v>
      </c>
      <c r="I34" s="46" t="str">
        <f>IF($A$33="","",VLOOKUP($A$33,[1]年間計画元データ!$B$4:$AY$368,48,FALSE))</f>
        <v>○</v>
      </c>
      <c r="J34" s="46" t="str">
        <f>IF($A$33="","",VLOOKUP($A$33,[1]年間計画元データ!$B$4:$AY$368,34,FALSE))</f>
        <v>火１</v>
      </c>
      <c r="K34" s="46" t="str">
        <f>IF($A$33="","",VLOOKUP($A$33,[1]年間計画元データ!$B$4:$AY$368,35,FALSE))</f>
        <v>火２</v>
      </c>
      <c r="L34" s="46" t="str">
        <f>IF($A$33="","",VLOOKUP($A$33,[1]年間計画元データ!$B$4:$AY$368,36,FALSE))</f>
        <v>火３</v>
      </c>
      <c r="M34" s="47" t="str">
        <f>IF($A$33="","",VLOOKUP($A$33,[1]年間計画元データ!$B$4:$AY$368,37,FALSE))</f>
        <v>火４</v>
      </c>
      <c r="N34" s="46" t="str">
        <f>IF($A$33="","",VLOOKUP($A$33,[1]年間計画元データ!$B$4:$AY$368,38,FALSE))</f>
        <v>火５</v>
      </c>
      <c r="O34" s="46" t="str">
        <f>IF($A$33="","",VLOOKUP($A$33,[1]年間計画元データ!$B$4:$AY$368,39,FALSE))</f>
        <v>火６</v>
      </c>
    </row>
    <row r="35" spans="1:15" ht="15" customHeight="1" x14ac:dyDescent="0.4">
      <c r="A35" s="48"/>
      <c r="B35" s="49"/>
      <c r="C35" s="50"/>
      <c r="D35" s="51">
        <f>IF($A$33="","",VLOOKUP($A$33,[1]年間計画元データ!$B$4:$AY$368,6,FALSE))</f>
        <v>0</v>
      </c>
      <c r="E35" s="52">
        <f>IF($A$33="","",VLOOKUP($A$33,[1]年間計画元データ!$B$4:$AY$368,9,FALSE))</f>
        <v>0</v>
      </c>
      <c r="F35" s="53"/>
      <c r="G35" s="54">
        <v>3</v>
      </c>
      <c r="H35" s="54" t="str">
        <f>IF($A$33="","",VLOOKUP($A$33,[1]年間計画元データ!$B$4:$AY$368,40,FALSE))</f>
        <v>○</v>
      </c>
      <c r="I35" s="54" t="str">
        <f>IF($A$33="","",VLOOKUP($A$33,[1]年間計画元データ!$B$4:$AY$368,49,FALSE))</f>
        <v>-</v>
      </c>
      <c r="J35" s="54" t="str">
        <f>IF($A$33="","",VLOOKUP($A$33,[1]年間計画元データ!$B$4:$AY$368,41,FALSE))</f>
        <v>火１</v>
      </c>
      <c r="K35" s="54" t="str">
        <f>IF($A$33="","",VLOOKUP($A$33,[1]年間計画元データ!$B$4:$AY$368,42,FALSE))</f>
        <v>火２</v>
      </c>
      <c r="L35" s="54" t="str">
        <f>IF($A$33="","",VLOOKUP($A$33,[1]年間計画元データ!$B$4:$AY$368,43,FALSE))</f>
        <v>火３</v>
      </c>
      <c r="M35" s="55" t="str">
        <f>IF($A$33="","",VLOOKUP($A$33,[1]年間計画元データ!$B$4:$AY$368,44,FALSE))</f>
        <v>火４</v>
      </c>
      <c r="N35" s="54" t="str">
        <f>IF($A$33="","",VLOOKUP($A$33,[1]年間計画元データ!$B$4:$AY$368,45,FALSE))</f>
        <v>火５</v>
      </c>
      <c r="O35" s="54" t="str">
        <f>IF($A$33="","",VLOOKUP($A$33,[1]年間計画元データ!$B$4:$AY$368,46,FALSE))</f>
        <v>火６</v>
      </c>
    </row>
    <row r="36" spans="1:15" ht="15" customHeight="1" x14ac:dyDescent="0.4">
      <c r="A36" s="32">
        <f>A33+1</f>
        <v>44818</v>
      </c>
      <c r="B36" s="33" t="str">
        <f>IF($A36="","",VLOOKUP($A36,[1]年間計画元データ!$B$4:$AY$368,B$1,FALSE))</f>
        <v>水</v>
      </c>
      <c r="C36" s="34" t="str">
        <f>IF($A36="","",VLOOKUP($A36,[1]年間計画元データ!$B$4:$AY$368,C$1,FALSE))</f>
        <v>B</v>
      </c>
      <c r="D36" s="35" t="str">
        <f>IF($A$36="","",VLOOKUP($A$36,[1]年間計画元データ!$B$4:$AY$368,4,FALSE))</f>
        <v>部活動強化期間</v>
      </c>
      <c r="E36" s="36">
        <f>IF($A$36="","",VLOOKUP($A$36,[1]年間計画元データ!$B$4:$AY$368,7,FALSE))</f>
        <v>0</v>
      </c>
      <c r="F36" s="37">
        <f>IF($A$36="","",VLOOKUP($A$36,[1]年間計画元データ!$B$4:$AY$368,24,FALSE))</f>
        <v>0</v>
      </c>
      <c r="G36" s="38">
        <v>1</v>
      </c>
      <c r="H36" s="38" t="str">
        <f>IF($A$36="","",VLOOKUP($A$36,[1]年間計画元データ!$B$4:$AY$368,26,FALSE))</f>
        <v>○</v>
      </c>
      <c r="I36" s="38" t="str">
        <f>IF($A$36="","",VLOOKUP($A$36,[1]年間計画元データ!$B$4:$AY$368,47,FALSE))</f>
        <v>○</v>
      </c>
      <c r="J36" s="38" t="str">
        <f>IF($A$36="","",VLOOKUP($A$36,[1]年間計画元データ!$B$4:$AY$368,27,FALSE))</f>
        <v>水１</v>
      </c>
      <c r="K36" s="38" t="str">
        <f>IF($A$36="","",VLOOKUP($A$36,[1]年間計画元データ!$B$4:$AY$368,28,FALSE))</f>
        <v>水２</v>
      </c>
      <c r="L36" s="38" t="str">
        <f>IF($A$36="","",VLOOKUP($A$36,[1]年間計画元データ!$B$4:$AY$368,29,FALSE))</f>
        <v>水3</v>
      </c>
      <c r="M36" s="39" t="str">
        <f>IF($A$36="","",VLOOKUP($A$36,[1]年間計画元データ!$B$4:$AY$368,30,FALSE))</f>
        <v>水４</v>
      </c>
      <c r="N36" s="38" t="str">
        <f>IF($A$36="","",VLOOKUP($A$36,[1]年間計画元データ!$B$4:$AY$368,31,FALSE))</f>
        <v>道</v>
      </c>
      <c r="O36" s="38" t="str">
        <f>IF($A$36="","",VLOOKUP($A$36,[1]年間計画元データ!$B$4:$AY$368,32,FALSE))</f>
        <v>補</v>
      </c>
    </row>
    <row r="37" spans="1:15" ht="15" customHeight="1" x14ac:dyDescent="0.4">
      <c r="A37" s="40"/>
      <c r="B37" s="41"/>
      <c r="C37" s="42"/>
      <c r="D37" s="43" t="str">
        <f>IF($A$36="","",VLOOKUP($A$36,[1]年間計画元データ!$B$4:$AY$368,5,FALSE))</f>
        <v>主任者会（3校時）</v>
      </c>
      <c r="E37" s="44">
        <f>IF($A$36="","",VLOOKUP($A$36,[1]年間計画元データ!$B$4:$AY$368,8,FALSE))</f>
        <v>0</v>
      </c>
      <c r="F37" s="45">
        <f>IF($A$36="","",VLOOKUP($A$36,[1]年間計画元データ!$B$4:$AY$368,25,FALSE))</f>
        <v>0</v>
      </c>
      <c r="G37" s="46">
        <v>2</v>
      </c>
      <c r="H37" s="46" t="str">
        <f>IF($A$36="","",VLOOKUP($A$36,[1]年間計画元データ!$B$4:$AY$368,33,FALSE))</f>
        <v>○</v>
      </c>
      <c r="I37" s="46" t="str">
        <f>IF($A$36="","",VLOOKUP($A$36,[1]年間計画元データ!$B$4:$AY$368,48,FALSE))</f>
        <v>○</v>
      </c>
      <c r="J37" s="46" t="str">
        <f>IF($A$36="","",VLOOKUP($A$36,[1]年間計画元データ!$B$4:$AY$368,34,FALSE))</f>
        <v>水１</v>
      </c>
      <c r="K37" s="46" t="str">
        <f>IF($A$36="","",VLOOKUP($A$36,[1]年間計画元データ!$B$4:$AY$368,35,FALSE))</f>
        <v>水２</v>
      </c>
      <c r="L37" s="46" t="str">
        <f>IF($A$36="","",VLOOKUP($A$36,[1]年間計画元データ!$B$4:$AY$368,36,FALSE))</f>
        <v>水３</v>
      </c>
      <c r="M37" s="47" t="str">
        <f>IF($A$36="","",VLOOKUP($A$36,[1]年間計画元データ!$B$4:$AY$368,37,FALSE))</f>
        <v>水４</v>
      </c>
      <c r="N37" s="46" t="str">
        <f>IF($A$36="","",VLOOKUP($A$36,[1]年間計画元データ!$B$4:$AY$368,38,FALSE))</f>
        <v>道</v>
      </c>
      <c r="O37" s="46" t="str">
        <f>IF($A$36="","",VLOOKUP($A$36,[1]年間計画元データ!$B$4:$AY$368,39,FALSE))</f>
        <v>補</v>
      </c>
    </row>
    <row r="38" spans="1:15" ht="15" customHeight="1" x14ac:dyDescent="0.4">
      <c r="A38" s="48"/>
      <c r="B38" s="49"/>
      <c r="C38" s="50"/>
      <c r="D38" s="51">
        <f>IF($A$36="","",VLOOKUP($A$36,[1]年間計画元データ!$B$4:$AY$368,6,FALSE))</f>
        <v>0</v>
      </c>
      <c r="E38" s="52" t="str">
        <f>IF($A$36="","",VLOOKUP($A$36,[1]年間計画元データ!$B$4:$AY$368,9,FALSE))</f>
        <v>総（未来２）</v>
      </c>
      <c r="F38" s="53"/>
      <c r="G38" s="54">
        <v>3</v>
      </c>
      <c r="H38" s="54" t="str">
        <f>IF($A$36="","",VLOOKUP($A$36,[1]年間計画元データ!$B$4:$AY$368,40,FALSE))</f>
        <v>○</v>
      </c>
      <c r="I38" s="54" t="str">
        <f>IF($A$36="","",VLOOKUP($A$36,[1]年間計画元データ!$B$4:$AY$368,49,FALSE))</f>
        <v>-</v>
      </c>
      <c r="J38" s="54" t="str">
        <f>IF($A$36="","",VLOOKUP($A$36,[1]年間計画元データ!$B$4:$AY$368,41,FALSE))</f>
        <v>水１</v>
      </c>
      <c r="K38" s="54" t="str">
        <f>IF($A$36="","",VLOOKUP($A$36,[1]年間計画元データ!$B$4:$AY$368,42,FALSE))</f>
        <v>水２</v>
      </c>
      <c r="L38" s="54" t="str">
        <f>IF($A$36="","",VLOOKUP($A$36,[1]年間計画元データ!$B$4:$AY$368,43,FALSE))</f>
        <v>水３</v>
      </c>
      <c r="M38" s="55" t="str">
        <f>IF($A$36="","",VLOOKUP($A$36,[1]年間計画元データ!$B$4:$AY$368,44,FALSE))</f>
        <v>水４</v>
      </c>
      <c r="N38" s="54" t="str">
        <f>IF($A$36="","",VLOOKUP($A$36,[1]年間計画元データ!$B$4:$AY$368,45,FALSE))</f>
        <v>道</v>
      </c>
      <c r="O38" s="54" t="str">
        <f>IF($A$36="","",VLOOKUP($A$36,[1]年間計画元データ!$B$4:$AY$368,46,FALSE))</f>
        <v>総</v>
      </c>
    </row>
    <row r="39" spans="1:15" ht="15" customHeight="1" x14ac:dyDescent="0.4">
      <c r="A39" s="32">
        <f>A36+1</f>
        <v>44819</v>
      </c>
      <c r="B39" s="33" t="str">
        <f>IF($A39="","",VLOOKUP($A39,[1]年間計画元データ!$B$4:$AY$368,B$1,FALSE))</f>
        <v>木</v>
      </c>
      <c r="C39" s="34" t="str">
        <f>IF($A39="","",VLOOKUP($A39,[1]年間計画元データ!$B$4:$AY$368,C$1,FALSE))</f>
        <v>B</v>
      </c>
      <c r="D39" s="35" t="str">
        <f>IF($A$39="","",VLOOKUP($A$39,[1]年間計画元データ!$B$4:$AY$368,4,FALSE))</f>
        <v>部活動強化期間</v>
      </c>
      <c r="E39" s="36">
        <f>IF($A$39="","",VLOOKUP($A$39,[1]年間計画元データ!$B$4:$AY$368,7,FALSE))</f>
        <v>0</v>
      </c>
      <c r="F39" s="37" t="str">
        <f>IF($A$39="","",VLOOKUP($A$39,[1]年間計画元データ!$B$4:$AY$368,24,FALSE))</f>
        <v>藤田先生来校</v>
      </c>
      <c r="G39" s="38">
        <v>1</v>
      </c>
      <c r="H39" s="38" t="str">
        <f>IF($A$39="","",VLOOKUP($A$39,[1]年間計画元データ!$B$4:$AY$368,26,FALSE))</f>
        <v>○</v>
      </c>
      <c r="I39" s="38" t="str">
        <f>IF($A$39="","",VLOOKUP($A$39,[1]年間計画元データ!$B$4:$AY$368,47,FALSE))</f>
        <v>○</v>
      </c>
      <c r="J39" s="38" t="str">
        <f>IF($A$39="","",VLOOKUP($A$39,[1]年間計画元データ!$B$4:$AY$368,27,FALSE))</f>
        <v>木１</v>
      </c>
      <c r="K39" s="38" t="str">
        <f>IF($A$39="","",VLOOKUP($A$39,[1]年間計画元データ!$B$4:$AY$368,28,FALSE))</f>
        <v>木２</v>
      </c>
      <c r="L39" s="38" t="str">
        <f>IF($A$39="","",VLOOKUP($A$39,[1]年間計画元データ!$B$4:$AY$368,29,FALSE))</f>
        <v>木３</v>
      </c>
      <c r="M39" s="39" t="str">
        <f>IF($A$39="","",VLOOKUP($A$39,[1]年間計画元データ!$B$4:$AY$368,30,FALSE))</f>
        <v>木４</v>
      </c>
      <c r="N39" s="38" t="str">
        <f>IF($A$39="","",VLOOKUP($A$39,[1]年間計画元データ!$B$4:$AY$368,31,FALSE))</f>
        <v>木５</v>
      </c>
      <c r="O39" s="38" t="str">
        <f>IF($A$39="","",VLOOKUP($A$39,[1]年間計画元データ!$B$4:$AY$368,32,FALSE))</f>
        <v>木６</v>
      </c>
    </row>
    <row r="40" spans="1:15" ht="15" customHeight="1" x14ac:dyDescent="0.4">
      <c r="A40" s="40"/>
      <c r="B40" s="41"/>
      <c r="C40" s="42"/>
      <c r="D40" s="43" t="str">
        <f>IF($A$39="","",VLOOKUP($A$39,[1]年間計画元データ!$B$4:$AY$368,5,FALSE))</f>
        <v>打合せ8:10</v>
      </c>
      <c r="E40" s="44">
        <f>IF($A$39="","",VLOOKUP($A$39,[1]年間計画元データ!$B$4:$AY$368,8,FALSE))</f>
        <v>0</v>
      </c>
      <c r="F40" s="45">
        <f>IF($A$39="","",VLOOKUP($A$39,[1]年間計画元データ!$B$4:$AY$368,25,FALSE))</f>
        <v>0</v>
      </c>
      <c r="G40" s="46">
        <v>2</v>
      </c>
      <c r="H40" s="46" t="str">
        <f>IF($A$39="","",VLOOKUP($A$39,[1]年間計画元データ!$B$4:$AY$368,33,FALSE))</f>
        <v>○</v>
      </c>
      <c r="I40" s="46" t="str">
        <f>IF($A$39="","",VLOOKUP($A$39,[1]年間計画元データ!$B$4:$AY$368,48,FALSE))</f>
        <v>○</v>
      </c>
      <c r="J40" s="46" t="str">
        <f>IF($A$39="","",VLOOKUP($A$39,[1]年間計画元データ!$B$4:$AY$368,34,FALSE))</f>
        <v>木１</v>
      </c>
      <c r="K40" s="46" t="str">
        <f>IF($A$39="","",VLOOKUP($A$39,[1]年間計画元データ!$B$4:$AY$368,35,FALSE))</f>
        <v>木２</v>
      </c>
      <c r="L40" s="46" t="str">
        <f>IF($A$39="","",VLOOKUP($A$39,[1]年間計画元データ!$B$4:$AY$368,36,FALSE))</f>
        <v>木３</v>
      </c>
      <c r="M40" s="47" t="str">
        <f>IF($A$39="","",VLOOKUP($A$39,[1]年間計画元データ!$B$4:$AY$368,37,FALSE))</f>
        <v>木４</v>
      </c>
      <c r="N40" s="46" t="str">
        <f>IF($A$39="","",VLOOKUP($A$39,[1]年間計画元データ!$B$4:$AY$368,38,FALSE))</f>
        <v>木５</v>
      </c>
      <c r="O40" s="46" t="str">
        <f>IF($A$39="","",VLOOKUP($A$39,[1]年間計画元データ!$B$4:$AY$368,39,FALSE))</f>
        <v>木６</v>
      </c>
    </row>
    <row r="41" spans="1:15" ht="15" customHeight="1" x14ac:dyDescent="0.4">
      <c r="A41" s="48"/>
      <c r="B41" s="49"/>
      <c r="C41" s="50"/>
      <c r="D41" s="51">
        <f>IF($A$39="","",VLOOKUP($A$39,[1]年間計画元データ!$B$4:$AY$368,6,FALSE))</f>
        <v>0</v>
      </c>
      <c r="E41" s="52" t="str">
        <f>IF($A$39="","",VLOOKUP($A$39,[1]年間計画元データ!$B$4:$AY$368,9,FALSE))</f>
        <v>総（未来３）</v>
      </c>
      <c r="F41" s="53"/>
      <c r="G41" s="54">
        <v>3</v>
      </c>
      <c r="H41" s="54" t="str">
        <f>IF($A$39="","",VLOOKUP($A$39,[1]年間計画元データ!$B$4:$AY$368,40,FALSE))</f>
        <v>○</v>
      </c>
      <c r="I41" s="54" t="str">
        <f>IF($A$39="","",VLOOKUP($A$39,[1]年間計画元データ!$B$4:$AY$368,49,FALSE))</f>
        <v>-</v>
      </c>
      <c r="J41" s="54" t="str">
        <f>IF($A$39="","",VLOOKUP($A$39,[1]年間計画元データ!$B$4:$AY$368,41,FALSE))</f>
        <v>木１</v>
      </c>
      <c r="K41" s="54" t="str">
        <f>IF($A$39="","",VLOOKUP($A$39,[1]年間計画元データ!$B$4:$AY$368,42,FALSE))</f>
        <v>木２</v>
      </c>
      <c r="L41" s="54" t="str">
        <f>IF($A$39="","",VLOOKUP($A$39,[1]年間計画元データ!$B$4:$AY$368,43,FALSE))</f>
        <v>木３</v>
      </c>
      <c r="M41" s="55" t="str">
        <f>IF($A$39="","",VLOOKUP($A$39,[1]年間計画元データ!$B$4:$AY$368,44,FALSE))</f>
        <v>木４</v>
      </c>
      <c r="N41" s="54" t="str">
        <f>IF($A$39="","",VLOOKUP($A$39,[1]年間計画元データ!$B$4:$AY$368,45,FALSE))</f>
        <v>木５</v>
      </c>
      <c r="O41" s="54" t="str">
        <f>IF($A$39="","",VLOOKUP($A$39,[1]年間計画元データ!$B$4:$AY$368,46,FALSE))</f>
        <v>総</v>
      </c>
    </row>
    <row r="42" spans="1:15" ht="15" customHeight="1" x14ac:dyDescent="0.4">
      <c r="A42" s="32">
        <f>A39+1</f>
        <v>44820</v>
      </c>
      <c r="B42" s="33" t="str">
        <f>IF($A42="","",VLOOKUP($A42,[1]年間計画元データ!$B$4:$AY$368,B$1,FALSE))</f>
        <v>金</v>
      </c>
      <c r="C42" s="34" t="str">
        <f>IF($A42="","",VLOOKUP($A42,[1]年間計画元データ!$B$4:$AY$368,C$1,FALSE))</f>
        <v>B</v>
      </c>
      <c r="D42" s="35" t="str">
        <f>IF($A$42="","",VLOOKUP($A$42,[1]年間計画元データ!$B$4:$AY$368,4,FALSE))</f>
        <v>部活動強化期間</v>
      </c>
      <c r="E42" s="36">
        <f>IF($A$42="","",VLOOKUP($A$42,[1]年間計画元データ!$B$4:$AY$368,7,FALSE))</f>
        <v>0</v>
      </c>
      <c r="F42" s="37">
        <f>IF($A$42="","",VLOOKUP($A$42,[1]年間計画元データ!$B$4:$AY$368,24,FALSE))</f>
        <v>0</v>
      </c>
      <c r="G42" s="38">
        <v>1</v>
      </c>
      <c r="H42" s="38" t="str">
        <f>IF($A$42="","",VLOOKUP($A$42,[1]年間計画元データ!$B$4:$AY$368,26,FALSE))</f>
        <v>○</v>
      </c>
      <c r="I42" s="38" t="str">
        <f>IF($A$42="","",VLOOKUP($A$42,[1]年間計画元データ!$B$4:$AY$368,47,FALSE))</f>
        <v>○</v>
      </c>
      <c r="J42" s="38" t="str">
        <f>IF($A$42="","",VLOOKUP($A$42,[1]年間計画元データ!$B$4:$AY$368,27,FALSE))</f>
        <v>金１</v>
      </c>
      <c r="K42" s="38" t="str">
        <f>IF($A$42="","",VLOOKUP($A$42,[1]年間計画元データ!$B$4:$AY$368,28,FALSE))</f>
        <v>金２</v>
      </c>
      <c r="L42" s="38" t="str">
        <f>IF($A$42="","",VLOOKUP($A$42,[1]年間計画元データ!$B$4:$AY$368,29,FALSE))</f>
        <v>金３</v>
      </c>
      <c r="M42" s="39" t="str">
        <f>IF($A$42="","",VLOOKUP($A$42,[1]年間計画元データ!$B$4:$AY$368,30,FALSE))</f>
        <v>金４</v>
      </c>
      <c r="N42" s="38" t="str">
        <f>IF($A$42="","",VLOOKUP($A$42,[1]年間計画元データ!$B$4:$AY$368,31,FALSE))</f>
        <v>金５</v>
      </c>
      <c r="O42" s="38" t="str">
        <f>IF($A$42="","",VLOOKUP($A$42,[1]年間計画元データ!$B$4:$AY$368,32,FALSE))</f>
        <v>金６</v>
      </c>
    </row>
    <row r="43" spans="1:15" ht="15" customHeight="1" x14ac:dyDescent="0.4">
      <c r="A43" s="40"/>
      <c r="B43" s="41"/>
      <c r="C43" s="42"/>
      <c r="D43" s="43" t="str">
        <f>IF($A$42="","",VLOOKUP($A$42,[1]年間計画元データ!$B$4:$AY$368,5,FALSE))</f>
        <v>定期巡回訪問（第2期）10:30</v>
      </c>
      <c r="E43" s="44">
        <f>IF($A$42="","",VLOOKUP($A$42,[1]年間計画元データ!$B$4:$AY$368,8,FALSE))</f>
        <v>0</v>
      </c>
      <c r="F43" s="45">
        <f>IF($A$42="","",VLOOKUP($A$42,[1]年間計画元データ!$B$4:$AY$368,25,FALSE))</f>
        <v>0</v>
      </c>
      <c r="G43" s="46">
        <v>2</v>
      </c>
      <c r="H43" s="46" t="str">
        <f>IF($A$42="","",VLOOKUP($A$42,[1]年間計画元データ!$B$4:$AY$368,33,FALSE))</f>
        <v>○</v>
      </c>
      <c r="I43" s="46" t="str">
        <f>IF($A$42="","",VLOOKUP($A$42,[1]年間計画元データ!$B$4:$AY$368,48,FALSE))</f>
        <v>○</v>
      </c>
      <c r="J43" s="46" t="str">
        <f>IF($A$42="","",VLOOKUP($A$42,[1]年間計画元データ!$B$4:$AY$368,34,FALSE))</f>
        <v>金１</v>
      </c>
      <c r="K43" s="46" t="str">
        <f>IF($A$42="","",VLOOKUP($A$42,[1]年間計画元データ!$B$4:$AY$368,35,FALSE))</f>
        <v>金２</v>
      </c>
      <c r="L43" s="46" t="str">
        <f>IF($A$42="","",VLOOKUP($A$42,[1]年間計画元データ!$B$4:$AY$368,36,FALSE))</f>
        <v>金３</v>
      </c>
      <c r="M43" s="47" t="str">
        <f>IF($A$42="","",VLOOKUP($A$42,[1]年間計画元データ!$B$4:$AY$368,37,FALSE))</f>
        <v>金４</v>
      </c>
      <c r="N43" s="46" t="str">
        <f>IF($A$42="","",VLOOKUP($A$42,[1]年間計画元データ!$B$4:$AY$368,38,FALSE))</f>
        <v>金５</v>
      </c>
      <c r="O43" s="46" t="str">
        <f>IF($A$42="","",VLOOKUP($A$42,[1]年間計画元データ!$B$4:$AY$368,39,FALSE))</f>
        <v>金６</v>
      </c>
    </row>
    <row r="44" spans="1:15" ht="15" customHeight="1" x14ac:dyDescent="0.4">
      <c r="A44" s="48"/>
      <c r="B44" s="49"/>
      <c r="C44" s="50"/>
      <c r="D44" s="51">
        <f>IF($A$42="","",VLOOKUP($A$42,[1]年間計画元データ!$B$4:$AY$368,6,FALSE))</f>
        <v>0</v>
      </c>
      <c r="E44" s="52">
        <f>IF($A$42="","",VLOOKUP($A$42,[1]年間計画元データ!$B$4:$AY$368,9,FALSE))</f>
        <v>0</v>
      </c>
      <c r="F44" s="53"/>
      <c r="G44" s="54">
        <v>3</v>
      </c>
      <c r="H44" s="54" t="str">
        <f>IF($A$42="","",VLOOKUP($A$42,[1]年間計画元データ!$B$4:$AY$368,40,FALSE))</f>
        <v>○</v>
      </c>
      <c r="I44" s="54" t="str">
        <f>IF($A$42="","",VLOOKUP($A$42,[1]年間計画元データ!$B$4:$AY$368,49,FALSE))</f>
        <v>-</v>
      </c>
      <c r="J44" s="54" t="str">
        <f>IF($A$42="","",VLOOKUP($A$42,[1]年間計画元データ!$B$4:$AY$368,41,FALSE))</f>
        <v>金１</v>
      </c>
      <c r="K44" s="54" t="str">
        <f>IF($A$42="","",VLOOKUP($A$42,[1]年間計画元データ!$B$4:$AY$368,42,FALSE))</f>
        <v>金２</v>
      </c>
      <c r="L44" s="54" t="str">
        <f>IF($A$42="","",VLOOKUP($A$42,[1]年間計画元データ!$B$4:$AY$368,43,FALSE))</f>
        <v>金３</v>
      </c>
      <c r="M44" s="55" t="str">
        <f>IF($A$42="","",VLOOKUP($A$42,[1]年間計画元データ!$B$4:$AY$368,44,FALSE))</f>
        <v>金４</v>
      </c>
      <c r="N44" s="54" t="str">
        <f>IF($A$42="","",VLOOKUP($A$42,[1]年間計画元データ!$B$4:$AY$368,45,FALSE))</f>
        <v>金５</v>
      </c>
      <c r="O44" s="54" t="str">
        <f>IF($A$42="","",VLOOKUP($A$42,[1]年間計画元データ!$B$4:$AY$368,46,FALSE))</f>
        <v>金６</v>
      </c>
    </row>
    <row r="45" spans="1:15" ht="15" customHeight="1" x14ac:dyDescent="0.4">
      <c r="A45" s="57">
        <f>A42+1</f>
        <v>44821</v>
      </c>
      <c r="B45" s="58" t="str">
        <f>IF($A45="","",VLOOKUP($A45,[1]年間計画元データ!$B$4:$AY$368,B$1,FALSE))</f>
        <v>土</v>
      </c>
      <c r="C45" s="59">
        <f>IF($A45="","",VLOOKUP($A45,[1]年間計画元データ!$B$4:$AY$368,C$1,FALSE))</f>
        <v>0</v>
      </c>
      <c r="D45" s="35">
        <f>IF($A$45="","",VLOOKUP($A$45,[1]年間計画元データ!$B$4:$AY$368,4,FALSE))</f>
        <v>0</v>
      </c>
      <c r="E45" s="36">
        <f>IF($A$45="","",VLOOKUP($A$45,[1]年間計画元データ!$B$4:$AY$368,7,FALSE))</f>
        <v>0</v>
      </c>
      <c r="F45" s="37">
        <f>IF($A$45="","",VLOOKUP($A$45,[1]年間計画元データ!$B$4:$AY$368,24,FALSE))</f>
        <v>0</v>
      </c>
      <c r="G45" s="38">
        <v>1</v>
      </c>
      <c r="H45" s="38">
        <f>IF($A$45="","",VLOOKUP($A$45,[1]年間計画元データ!$B$4:$AY$368,26,FALSE))</f>
        <v>0</v>
      </c>
      <c r="I45" s="38">
        <f>IF($A$45="","",VLOOKUP($A$45,[1]年間計画元データ!$B$4:$AY$368,47,FALSE))</f>
        <v>0</v>
      </c>
      <c r="J45" s="38">
        <f>IF($A$45="","",VLOOKUP($A$45,[1]年間計画元データ!$B$4:$AY$368,27,FALSE))</f>
        <v>0</v>
      </c>
      <c r="K45" s="38">
        <f>IF($A$45="","",VLOOKUP($A$45,[1]年間計画元データ!$B$4:$AY$368,28,FALSE))</f>
        <v>0</v>
      </c>
      <c r="L45" s="38">
        <f>IF($A$45="","",VLOOKUP($A$45,[1]年間計画元データ!$B$4:$AY$368,29,FALSE))</f>
        <v>0</v>
      </c>
      <c r="M45" s="39">
        <f>IF($A$45="","",VLOOKUP($A$45,[1]年間計画元データ!$B$4:$AY$368,30,FALSE))</f>
        <v>0</v>
      </c>
      <c r="N45" s="38">
        <f>IF($A$45="","",VLOOKUP($A$45,[1]年間計画元データ!$B$4:$AY$368,31,FALSE))</f>
        <v>0</v>
      </c>
      <c r="O45" s="38">
        <f>IF($A$45="","",VLOOKUP($A$45,[1]年間計画元データ!$B$4:$AY$368,32,FALSE))</f>
        <v>0</v>
      </c>
    </row>
    <row r="46" spans="1:15" ht="15" customHeight="1" x14ac:dyDescent="0.4">
      <c r="A46" s="57">
        <f>A45+1</f>
        <v>44822</v>
      </c>
      <c r="B46" s="58" t="str">
        <f>IF($A46="","",VLOOKUP($A46,[1]年間計画元データ!$B$4:$AY$368,B$1,FALSE))</f>
        <v>日</v>
      </c>
      <c r="C46" s="59">
        <f>IF($A46="","",VLOOKUP($A46,[1]年間計画元データ!$B$4:$AY$368,C$1,FALSE))</f>
        <v>0</v>
      </c>
      <c r="D46" s="35">
        <f>IF($A$46="","",VLOOKUP($A$46,[1]年間計画元データ!$B$4:$AY$368,4,FALSE))</f>
        <v>0</v>
      </c>
      <c r="E46" s="36">
        <f>IF($A$46="","",VLOOKUP($A$46,[1]年間計画元データ!$B$4:$AY$368,7,FALSE))</f>
        <v>0</v>
      </c>
      <c r="F46" s="37">
        <f>IF($A$46="","",VLOOKUP($A$46,[1]年間計画元データ!$B$4:$AY$368,24,FALSE))</f>
        <v>0</v>
      </c>
      <c r="G46" s="38">
        <v>1</v>
      </c>
      <c r="H46" s="38">
        <f>IF($A$46="","",VLOOKUP($A$46,[1]年間計画元データ!$B$4:$AY$368,26,FALSE))</f>
        <v>0</v>
      </c>
      <c r="I46" s="38">
        <f>IF($A$46="","",VLOOKUP($A$46,[1]年間計画元データ!$B$4:$AY$368,47,FALSE))</f>
        <v>0</v>
      </c>
      <c r="J46" s="38">
        <f>IF($A$46="","",VLOOKUP($A$46,[1]年間計画元データ!$B$4:$AY$368,27,FALSE))</f>
        <v>0</v>
      </c>
      <c r="K46" s="38">
        <f>IF($A$46="","",VLOOKUP($A$46,[1]年間計画元データ!$B$4:$AY$368,28,FALSE))</f>
        <v>0</v>
      </c>
      <c r="L46" s="38">
        <f>IF($A$46="","",VLOOKUP($A$46,[1]年間計画元データ!$B$4:$AY$368,29,FALSE))</f>
        <v>0</v>
      </c>
      <c r="M46" s="39">
        <f>IF($A$46="","",VLOOKUP($A$46,[1]年間計画元データ!$B$4:$AY$368,30,FALSE))</f>
        <v>0</v>
      </c>
      <c r="N46" s="38">
        <f>IF($A$46="","",VLOOKUP($A$46,[1]年間計画元データ!$B$4:$AY$368,31,FALSE))</f>
        <v>0</v>
      </c>
      <c r="O46" s="38">
        <f>IF($A$46="","",VLOOKUP($A$46,[1]年間計画元データ!$B$4:$AY$368,32,FALSE))</f>
        <v>0</v>
      </c>
    </row>
    <row r="47" spans="1:15" ht="15" customHeight="1" x14ac:dyDescent="0.4">
      <c r="A47" s="57">
        <f>A46+1</f>
        <v>44823</v>
      </c>
      <c r="B47" s="58" t="str">
        <f>IF($A47="","",VLOOKUP($A47,[1]年間計画元データ!$B$4:$AY$368,B$1,FALSE))</f>
        <v>月</v>
      </c>
      <c r="C47" s="59">
        <f>IF($A47="","",VLOOKUP($A47,[1]年間計画元データ!$B$4:$AY$368,C$1,FALSE))</f>
        <v>0</v>
      </c>
      <c r="D47" s="35" t="str">
        <f>IF($A$47="","",VLOOKUP($A$47,[1]年間計画元データ!$B$4:$AY$368,4,FALSE))</f>
        <v>敬老の日</v>
      </c>
      <c r="E47" s="36">
        <f>IF($A$47="","",VLOOKUP($A$47,[1]年間計画元データ!$B$4:$AY$368,7,FALSE))</f>
        <v>0</v>
      </c>
      <c r="F47" s="37">
        <f>IF($A$47="","",VLOOKUP($A$47,[1]年間計画元データ!$B$4:$AY$368,24,FALSE))</f>
        <v>0</v>
      </c>
      <c r="G47" s="38">
        <v>1</v>
      </c>
      <c r="H47" s="38">
        <f>IF($A$47="","",VLOOKUP($A$47,[1]年間計画元データ!$B$4:$AY$368,26,FALSE))</f>
        <v>0</v>
      </c>
      <c r="I47" s="38">
        <f>IF($A$47="","",VLOOKUP($A$47,[1]年間計画元データ!$B$4:$AY$368,47,FALSE))</f>
        <v>0</v>
      </c>
      <c r="J47" s="38">
        <f>IF($A$47="","",VLOOKUP($A$47,[1]年間計画元データ!$B$4:$AY$368,27,FALSE))</f>
        <v>0</v>
      </c>
      <c r="K47" s="38">
        <f>IF($A$47="","",VLOOKUP($A$47,[1]年間計画元データ!$B$4:$AY$368,28,FALSE))</f>
        <v>0</v>
      </c>
      <c r="L47" s="38">
        <f>IF($A$47="","",VLOOKUP($A$47,[1]年間計画元データ!$B$4:$AY$368,29,FALSE))</f>
        <v>0</v>
      </c>
      <c r="M47" s="39">
        <f>IF($A$47="","",VLOOKUP($A$47,[1]年間計画元データ!$B$4:$AY$368,30,FALSE))</f>
        <v>0</v>
      </c>
      <c r="N47" s="38">
        <f>IF($A$47="","",VLOOKUP($A$47,[1]年間計画元データ!$B$4:$AY$368,31,FALSE))</f>
        <v>0</v>
      </c>
      <c r="O47" s="38">
        <f>IF($A$47="","",VLOOKUP($A$47,[1]年間計画元データ!$B$4:$AY$368,32,FALSE))</f>
        <v>0</v>
      </c>
    </row>
    <row r="48" spans="1:15" ht="15" customHeight="1" x14ac:dyDescent="0.4">
      <c r="A48" s="32">
        <f>A47+1</f>
        <v>44824</v>
      </c>
      <c r="B48" s="33" t="str">
        <f>IF($A48="","",VLOOKUP($A48,[1]年間計画元データ!$B$4:$AY$368,B$1,FALSE))</f>
        <v>火</v>
      </c>
      <c r="C48" s="34" t="str">
        <f>IF($A48="","",VLOOKUP($A48,[1]年間計画元データ!$B$4:$AY$368,C$1,FALSE))</f>
        <v>B</v>
      </c>
      <c r="D48" s="35" t="str">
        <f>IF($A$48="","",VLOOKUP($A$48,[1]年間計画元データ!$B$4:$AY$368,4,FALSE))</f>
        <v>部活動強化期間</v>
      </c>
      <c r="E48" s="36" t="str">
        <f>IF($A$48="","",VLOOKUP($A$48,[1]年間計画元データ!$B$4:$AY$368,7,FALSE))</f>
        <v>※5校時のみ50分授業</v>
      </c>
      <c r="F48" s="37">
        <f>IF($A$48="","",VLOOKUP($A$48,[1]年間計画元データ!$B$4:$AY$368,24,FALSE))</f>
        <v>0</v>
      </c>
      <c r="G48" s="38">
        <v>1</v>
      </c>
      <c r="H48" s="38" t="str">
        <f>IF($A$48="","",VLOOKUP($A$48,[1]年間計画元データ!$B$4:$AY$368,26,FALSE))</f>
        <v>○</v>
      </c>
      <c r="I48" s="38" t="str">
        <f>IF($A$48="","",VLOOKUP($A$48,[1]年間計画元データ!$B$4:$AY$368,47,FALSE))</f>
        <v>✕</v>
      </c>
      <c r="J48" s="38" t="str">
        <f>IF($A$48="","",VLOOKUP($A$48,[1]年間計画元データ!$B$4:$AY$368,27,FALSE))</f>
        <v>火１</v>
      </c>
      <c r="K48" s="38" t="str">
        <f>IF($A$48="","",VLOOKUP($A$48,[1]年間計画元データ!$B$4:$AY$368,28,FALSE))</f>
        <v>火２</v>
      </c>
      <c r="L48" s="38" t="str">
        <f>IF($A$48="","",VLOOKUP($A$48,[1]年間計画元データ!$B$4:$AY$368,29,FALSE))</f>
        <v>火３</v>
      </c>
      <c r="M48" s="39" t="str">
        <f>IF($A$48="","",VLOOKUP($A$48,[1]年間計画元データ!$B$4:$AY$368,30,FALSE))</f>
        <v>火４</v>
      </c>
      <c r="N48" s="38" t="str">
        <f>IF($A$48="","",VLOOKUP($A$48,[1]年間計画元データ!$B$4:$AY$368,31,FALSE))</f>
        <v>火５</v>
      </c>
      <c r="O48" s="38" t="str">
        <f>IF($A$48="","",VLOOKUP($A$48,[1]年間計画元データ!$B$4:$AY$368,32,FALSE))</f>
        <v>欠</v>
      </c>
    </row>
    <row r="49" spans="1:15" ht="15" customHeight="1" x14ac:dyDescent="0.4">
      <c r="A49" s="40"/>
      <c r="B49" s="41"/>
      <c r="C49" s="42"/>
      <c r="D49" s="43" t="str">
        <f>IF($A$48="","",VLOOKUP($A$48,[1]年間計画元データ!$B$4:$AY$368,5,FALSE))</f>
        <v>素点交換</v>
      </c>
      <c r="E49" s="44" t="str">
        <f>IF($A$48="","",VLOOKUP($A$48,[1]年間計画元データ!$B$4:$AY$368,8,FALSE))</f>
        <v>※プール✕</v>
      </c>
      <c r="F49" s="45">
        <f>IF($A$48="","",VLOOKUP($A$48,[1]年間計画元データ!$B$4:$AY$368,25,FALSE))</f>
        <v>0</v>
      </c>
      <c r="G49" s="46">
        <v>2</v>
      </c>
      <c r="H49" s="46" t="str">
        <f>IF($A$48="","",VLOOKUP($A$48,[1]年間計画元データ!$B$4:$AY$368,33,FALSE))</f>
        <v>○</v>
      </c>
      <c r="I49" s="46" t="str">
        <f>IF($A$48="","",VLOOKUP($A$48,[1]年間計画元データ!$B$4:$AY$368,48,FALSE))</f>
        <v>✕</v>
      </c>
      <c r="J49" s="46" t="str">
        <f>IF($A$48="","",VLOOKUP($A$48,[1]年間計画元データ!$B$4:$AY$368,34,FALSE))</f>
        <v>火１</v>
      </c>
      <c r="K49" s="46" t="str">
        <f>IF($A$48="","",VLOOKUP($A$48,[1]年間計画元データ!$B$4:$AY$368,35,FALSE))</f>
        <v>火２</v>
      </c>
      <c r="L49" s="46" t="str">
        <f>IF($A$48="","",VLOOKUP($A$48,[1]年間計画元データ!$B$4:$AY$368,36,FALSE))</f>
        <v>火３</v>
      </c>
      <c r="M49" s="47" t="str">
        <f>IF($A$48="","",VLOOKUP($A$48,[1]年間計画元データ!$B$4:$AY$368,37,FALSE))</f>
        <v>火４</v>
      </c>
      <c r="N49" s="46" t="str">
        <f>IF($A$48="","",VLOOKUP($A$48,[1]年間計画元データ!$B$4:$AY$368,38,FALSE))</f>
        <v>火５</v>
      </c>
      <c r="O49" s="46" t="str">
        <f>IF($A$48="","",VLOOKUP($A$48,[1]年間計画元データ!$B$4:$AY$368,39,FALSE))</f>
        <v>欠</v>
      </c>
    </row>
    <row r="50" spans="1:15" ht="15" customHeight="1" x14ac:dyDescent="0.4">
      <c r="A50" s="48"/>
      <c r="B50" s="49"/>
      <c r="C50" s="50"/>
      <c r="D50" s="51" t="str">
        <f>IF($A$48="","",VLOOKUP($A$48,[1]年間計画元データ!$B$4:$AY$368,6,FALSE))</f>
        <v>指導主事学校訪問</v>
      </c>
      <c r="E50" s="52">
        <f>IF($A$48="","",VLOOKUP($A$48,[1]年間計画元データ!$B$4:$AY$368,9,FALSE))</f>
        <v>0</v>
      </c>
      <c r="F50" s="53"/>
      <c r="G50" s="54">
        <v>3</v>
      </c>
      <c r="H50" s="54" t="str">
        <f>IF($A$48="","",VLOOKUP($A$48,[1]年間計画元データ!$B$4:$AY$368,40,FALSE))</f>
        <v>○</v>
      </c>
      <c r="I50" s="54" t="str">
        <f>IF($A$48="","",VLOOKUP($A$48,[1]年間計画元データ!$B$4:$AY$368,49,FALSE))</f>
        <v>-</v>
      </c>
      <c r="J50" s="54" t="str">
        <f>IF($A$48="","",VLOOKUP($A$48,[1]年間計画元データ!$B$4:$AY$368,41,FALSE))</f>
        <v>火１</v>
      </c>
      <c r="K50" s="54" t="str">
        <f>IF($A$48="","",VLOOKUP($A$48,[1]年間計画元データ!$B$4:$AY$368,42,FALSE))</f>
        <v>火２</v>
      </c>
      <c r="L50" s="54" t="str">
        <f>IF($A$48="","",VLOOKUP($A$48,[1]年間計画元データ!$B$4:$AY$368,43,FALSE))</f>
        <v>火３</v>
      </c>
      <c r="M50" s="55" t="str">
        <f>IF($A$48="","",VLOOKUP($A$48,[1]年間計画元データ!$B$4:$AY$368,44,FALSE))</f>
        <v>火４</v>
      </c>
      <c r="N50" s="54" t="str">
        <f>IF($A$48="","",VLOOKUP($A$48,[1]年間計画元データ!$B$4:$AY$368,45,FALSE))</f>
        <v>火５</v>
      </c>
      <c r="O50" s="54" t="str">
        <f>IF($A$48="","",VLOOKUP($A$48,[1]年間計画元データ!$B$4:$AY$368,46,FALSE))</f>
        <v>欠</v>
      </c>
    </row>
    <row r="51" spans="1:15" ht="15" customHeight="1" x14ac:dyDescent="0.4">
      <c r="A51" s="32">
        <f>A48+1</f>
        <v>44825</v>
      </c>
      <c r="B51" s="33" t="str">
        <f>IF($A51="","",VLOOKUP($A51,[1]年間計画元データ!$B$4:$AY$368,B$1,FALSE))</f>
        <v>水</v>
      </c>
      <c r="C51" s="34" t="str">
        <f>IF($A51="","",VLOOKUP($A51,[1]年間計画元データ!$B$4:$AY$368,C$1,FALSE))</f>
        <v>B</v>
      </c>
      <c r="D51" s="35" t="str">
        <f>IF($A$51="","",VLOOKUP($A$51,[1]年間計画元データ!$B$4:$AY$368,4,FALSE))</f>
        <v>部活動強化期間</v>
      </c>
      <c r="E51" s="36">
        <f>IF($A$51="","",VLOOKUP($A$51,[1]年間計画元データ!$B$4:$AY$368,7,FALSE))</f>
        <v>0</v>
      </c>
      <c r="F51" s="37">
        <f>IF($A$51="","",VLOOKUP($A$51,[1]年間計画元データ!$B$4:$AY$368,24,FALSE))</f>
        <v>0</v>
      </c>
      <c r="G51" s="38">
        <v>1</v>
      </c>
      <c r="H51" s="38" t="str">
        <f>IF($A$51="","",VLOOKUP($A$51,[1]年間計画元データ!$B$4:$AY$368,26,FALSE))</f>
        <v>○</v>
      </c>
      <c r="I51" s="38" t="str">
        <f>IF($A$51="","",VLOOKUP($A$51,[1]年間計画元データ!$B$4:$AY$368,47,FALSE))</f>
        <v>○</v>
      </c>
      <c r="J51" s="38" t="str">
        <f>IF($A$51="","",VLOOKUP($A$51,[1]年間計画元データ!$B$4:$AY$368,27,FALSE))</f>
        <v>水１</v>
      </c>
      <c r="K51" s="38" t="str">
        <f>IF($A$51="","",VLOOKUP($A$51,[1]年間計画元データ!$B$4:$AY$368,28,FALSE))</f>
        <v>水２</v>
      </c>
      <c r="L51" s="38" t="str">
        <f>IF($A$51="","",VLOOKUP($A$51,[1]年間計画元データ!$B$4:$AY$368,29,FALSE))</f>
        <v>水３</v>
      </c>
      <c r="M51" s="39" t="str">
        <f>IF($A$51="","",VLOOKUP($A$51,[1]年間計画元データ!$B$4:$AY$368,30,FALSE))</f>
        <v>水４</v>
      </c>
      <c r="N51" s="38" t="str">
        <f>IF($A$51="","",VLOOKUP($A$51,[1]年間計画元データ!$B$4:$AY$368,31,FALSE))</f>
        <v>道</v>
      </c>
      <c r="O51" s="38" t="str">
        <f>IF($A$51="","",VLOOKUP($A$51,[1]年間計画元データ!$B$4:$AY$368,32,FALSE))</f>
        <v>補</v>
      </c>
    </row>
    <row r="52" spans="1:15" ht="15" customHeight="1" x14ac:dyDescent="0.4">
      <c r="A52" s="40"/>
      <c r="B52" s="41"/>
      <c r="C52" s="42"/>
      <c r="D52" s="43" t="str">
        <f>IF($A$51="","",VLOOKUP($A$51,[1]年間計画元データ!$B$4:$AY$368,5,FALSE))</f>
        <v>主任者会（3校時）</v>
      </c>
      <c r="E52" s="44">
        <f>IF($A$51="","",VLOOKUP($A$51,[1]年間計画元データ!$B$4:$AY$368,8,FALSE))</f>
        <v>0</v>
      </c>
      <c r="F52" s="45">
        <f>IF($A$51="","",VLOOKUP($A$51,[1]年間計画元データ!$B$4:$AY$368,25,FALSE))</f>
        <v>0</v>
      </c>
      <c r="G52" s="46">
        <v>2</v>
      </c>
      <c r="H52" s="46" t="str">
        <f>IF($A$51="","",VLOOKUP($A$51,[1]年間計画元データ!$B$4:$AY$368,33,FALSE))</f>
        <v>○</v>
      </c>
      <c r="I52" s="46" t="str">
        <f>IF($A$51="","",VLOOKUP($A$51,[1]年間計画元データ!$B$4:$AY$368,48,FALSE))</f>
        <v>○</v>
      </c>
      <c r="J52" s="46" t="str">
        <f>IF($A$51="","",VLOOKUP($A$51,[1]年間計画元データ!$B$4:$AY$368,34,FALSE))</f>
        <v>水１</v>
      </c>
      <c r="K52" s="46" t="str">
        <f>IF($A$51="","",VLOOKUP($A$51,[1]年間計画元データ!$B$4:$AY$368,35,FALSE))</f>
        <v>水２</v>
      </c>
      <c r="L52" s="46" t="str">
        <f>IF($A$51="","",VLOOKUP($A$51,[1]年間計画元データ!$B$4:$AY$368,36,FALSE))</f>
        <v>水３</v>
      </c>
      <c r="M52" s="47" t="str">
        <f>IF($A$51="","",VLOOKUP($A$51,[1]年間計画元データ!$B$4:$AY$368,37,FALSE))</f>
        <v>水４</v>
      </c>
      <c r="N52" s="46" t="str">
        <f>IF($A$51="","",VLOOKUP($A$51,[1]年間計画元データ!$B$4:$AY$368,38,FALSE))</f>
        <v>道</v>
      </c>
      <c r="O52" s="46" t="str">
        <f>IF($A$51="","",VLOOKUP($A$51,[1]年間計画元データ!$B$4:$AY$368,39,FALSE))</f>
        <v>補</v>
      </c>
    </row>
    <row r="53" spans="1:15" ht="15" customHeight="1" x14ac:dyDescent="0.4">
      <c r="A53" s="48"/>
      <c r="B53" s="49"/>
      <c r="C53" s="50"/>
      <c r="D53" s="51">
        <f>IF($A$51="","",VLOOKUP($A$51,[1]年間計画元データ!$B$4:$AY$368,6,FALSE))</f>
        <v>0</v>
      </c>
      <c r="E53" s="52" t="str">
        <f>IF($A$51="","",VLOOKUP($A$51,[1]年間計画元データ!$B$4:$AY$368,9,FALSE))</f>
        <v>総（未来４）</v>
      </c>
      <c r="F53" s="53"/>
      <c r="G53" s="54">
        <v>3</v>
      </c>
      <c r="H53" s="54" t="str">
        <f>IF($A$51="","",VLOOKUP($A$51,[1]年間計画元データ!$B$4:$AY$368,40,FALSE))</f>
        <v>○</v>
      </c>
      <c r="I53" s="54" t="str">
        <f>IF($A$51="","",VLOOKUP($A$51,[1]年間計画元データ!$B$4:$AY$368,49,FALSE))</f>
        <v>-</v>
      </c>
      <c r="J53" s="54" t="str">
        <f>IF($A$51="","",VLOOKUP($A$51,[1]年間計画元データ!$B$4:$AY$368,41,FALSE))</f>
        <v>水１</v>
      </c>
      <c r="K53" s="54" t="str">
        <f>IF($A$51="","",VLOOKUP($A$51,[1]年間計画元データ!$B$4:$AY$368,42,FALSE))</f>
        <v>水２</v>
      </c>
      <c r="L53" s="54" t="str">
        <f>IF($A$51="","",VLOOKUP($A$51,[1]年間計画元データ!$B$4:$AY$368,43,FALSE))</f>
        <v>水３</v>
      </c>
      <c r="M53" s="55" t="str">
        <f>IF($A$51="","",VLOOKUP($A$51,[1]年間計画元データ!$B$4:$AY$368,44,FALSE))</f>
        <v>水４</v>
      </c>
      <c r="N53" s="54" t="str">
        <f>IF($A$51="","",VLOOKUP($A$51,[1]年間計画元データ!$B$4:$AY$368,45,FALSE))</f>
        <v>道</v>
      </c>
      <c r="O53" s="54" t="str">
        <f>IF($A$51="","",VLOOKUP($A$51,[1]年間計画元データ!$B$4:$AY$368,46,FALSE))</f>
        <v>総</v>
      </c>
    </row>
    <row r="54" spans="1:15" ht="15" customHeight="1" x14ac:dyDescent="0.4">
      <c r="A54" s="32">
        <f>A51+1</f>
        <v>44826</v>
      </c>
      <c r="B54" s="33" t="str">
        <f>IF($A54="","",VLOOKUP($A54,[1]年間計画元データ!$B$4:$AY$368,B$1,FALSE))</f>
        <v>木</v>
      </c>
      <c r="C54" s="34" t="str">
        <f>IF($A54="","",VLOOKUP($A54,[1]年間計画元データ!$B$4:$AY$368,C$1,FALSE))</f>
        <v>B</v>
      </c>
      <c r="D54" s="35" t="str">
        <f>IF($A$54="","",VLOOKUP($A$54,[1]年間計画元データ!$B$4:$AY$368,4,FALSE))</f>
        <v>部活動強化期間</v>
      </c>
      <c r="E54" s="36" t="str">
        <f>IF($A$54="","",VLOOKUP($A$54,[1]年間計画元データ!$B$4:$AY$368,7,FALSE))</f>
        <v>新人大会壮行式（放課後）</v>
      </c>
      <c r="F54" s="37">
        <f>IF($A$54="","",VLOOKUP($A$54,[1]年間計画元データ!$B$4:$AY$368,24,FALSE))</f>
        <v>0</v>
      </c>
      <c r="G54" s="38">
        <v>1</v>
      </c>
      <c r="H54" s="38" t="str">
        <f>IF($A$54="","",VLOOKUP($A$54,[1]年間計画元データ!$B$4:$AY$368,26,FALSE))</f>
        <v>○</v>
      </c>
      <c r="I54" s="38" t="str">
        <f>IF($A$54="","",VLOOKUP($A$54,[1]年間計画元データ!$B$4:$AY$368,47,FALSE))</f>
        <v>○</v>
      </c>
      <c r="J54" s="38" t="str">
        <f>IF($A$54="","",VLOOKUP($A$54,[1]年間計画元データ!$B$4:$AY$368,27,FALSE))</f>
        <v>木１</v>
      </c>
      <c r="K54" s="38" t="str">
        <f>IF($A$54="","",VLOOKUP($A$54,[1]年間計画元データ!$B$4:$AY$368,28,FALSE))</f>
        <v>木２</v>
      </c>
      <c r="L54" s="38" t="str">
        <f>IF($A$54="","",VLOOKUP($A$54,[1]年間計画元データ!$B$4:$AY$368,29,FALSE))</f>
        <v>木３</v>
      </c>
      <c r="M54" s="39" t="str">
        <f>IF($A$54="","",VLOOKUP($A$54,[1]年間計画元データ!$B$4:$AY$368,30,FALSE))</f>
        <v>木４</v>
      </c>
      <c r="N54" s="38" t="str">
        <f>IF($A$54="","",VLOOKUP($A$54,[1]年間計画元データ!$B$4:$AY$368,31,FALSE))</f>
        <v>木５</v>
      </c>
      <c r="O54" s="38" t="str">
        <f>IF($A$54="","",VLOOKUP($A$54,[1]年間計画元データ!$B$4:$AY$368,32,FALSE))</f>
        <v>木６</v>
      </c>
    </row>
    <row r="55" spans="1:15" ht="15" customHeight="1" x14ac:dyDescent="0.4">
      <c r="A55" s="40"/>
      <c r="B55" s="41"/>
      <c r="C55" s="42"/>
      <c r="D55" s="43" t="str">
        <f>IF($A$54="","",VLOOKUP($A$54,[1]年間計画元データ!$B$4:$AY$368,5,FALSE))</f>
        <v>飲酒運転根絶運動の日</v>
      </c>
      <c r="E55" s="44">
        <f>IF($A$54="","",VLOOKUP($A$54,[1]年間計画元データ!$B$4:$AY$368,8,FALSE))</f>
        <v>0</v>
      </c>
      <c r="F55" s="45">
        <f>IF($A$54="","",VLOOKUP($A$54,[1]年間計画元データ!$B$4:$AY$368,25,FALSE))</f>
        <v>0</v>
      </c>
      <c r="G55" s="46">
        <v>2</v>
      </c>
      <c r="H55" s="46" t="str">
        <f>IF($A$54="","",VLOOKUP($A$54,[1]年間計画元データ!$B$4:$AY$368,33,FALSE))</f>
        <v>○</v>
      </c>
      <c r="I55" s="46" t="str">
        <f>IF($A$54="","",VLOOKUP($A$54,[1]年間計画元データ!$B$4:$AY$368,48,FALSE))</f>
        <v>○</v>
      </c>
      <c r="J55" s="46" t="str">
        <f>IF($A$54="","",VLOOKUP($A$54,[1]年間計画元データ!$B$4:$AY$368,34,FALSE))</f>
        <v>木１</v>
      </c>
      <c r="K55" s="46" t="str">
        <f>IF($A$54="","",VLOOKUP($A$54,[1]年間計画元データ!$B$4:$AY$368,35,FALSE))</f>
        <v>木２</v>
      </c>
      <c r="L55" s="46" t="str">
        <f>IF($A$54="","",VLOOKUP($A$54,[1]年間計画元データ!$B$4:$AY$368,36,FALSE))</f>
        <v>木３</v>
      </c>
      <c r="M55" s="47" t="str">
        <f>IF($A$54="","",VLOOKUP($A$54,[1]年間計画元データ!$B$4:$AY$368,37,FALSE))</f>
        <v>木４</v>
      </c>
      <c r="N55" s="46" t="str">
        <f>IF($A$54="","",VLOOKUP($A$54,[1]年間計画元データ!$B$4:$AY$368,38,FALSE))</f>
        <v>木５</v>
      </c>
      <c r="O55" s="46" t="str">
        <f>IF($A$54="","",VLOOKUP($A$54,[1]年間計画元データ!$B$4:$AY$368,39,FALSE))</f>
        <v>木６</v>
      </c>
    </row>
    <row r="56" spans="1:15" ht="15" customHeight="1" x14ac:dyDescent="0.4">
      <c r="A56" s="48"/>
      <c r="B56" s="49"/>
      <c r="C56" s="50"/>
      <c r="D56" s="51" t="str">
        <f>IF($A$54="","",VLOOKUP($A$54,[1]年間計画元データ!$B$4:$AY$368,6,FALSE))</f>
        <v>打合せ8:10</v>
      </c>
      <c r="E56" s="52" t="str">
        <f>IF($A$54="","",VLOOKUP($A$54,[1]年間計画元データ!$B$4:$AY$368,9,FALSE))</f>
        <v>総（未来５）</v>
      </c>
      <c r="F56" s="53"/>
      <c r="G56" s="54">
        <v>3</v>
      </c>
      <c r="H56" s="54" t="str">
        <f>IF($A$54="","",VLOOKUP($A$54,[1]年間計画元データ!$B$4:$AY$368,40,FALSE))</f>
        <v>○</v>
      </c>
      <c r="I56" s="54" t="str">
        <f>IF($A$54="","",VLOOKUP($A$54,[1]年間計画元データ!$B$4:$AY$368,49,FALSE))</f>
        <v>-</v>
      </c>
      <c r="J56" s="54" t="str">
        <f>IF($A$54="","",VLOOKUP($A$54,[1]年間計画元データ!$B$4:$AY$368,41,FALSE))</f>
        <v>木１</v>
      </c>
      <c r="K56" s="54" t="str">
        <f>IF($A$54="","",VLOOKUP($A$54,[1]年間計画元データ!$B$4:$AY$368,42,FALSE))</f>
        <v>木２</v>
      </c>
      <c r="L56" s="54" t="str">
        <f>IF($A$54="","",VLOOKUP($A$54,[1]年間計画元データ!$B$4:$AY$368,43,FALSE))</f>
        <v>木３</v>
      </c>
      <c r="M56" s="55" t="str">
        <f>IF($A$54="","",VLOOKUP($A$54,[1]年間計画元データ!$B$4:$AY$368,44,FALSE))</f>
        <v>木４</v>
      </c>
      <c r="N56" s="54" t="str">
        <f>IF($A$54="","",VLOOKUP($A$54,[1]年間計画元データ!$B$4:$AY$368,45,FALSE))</f>
        <v>木５</v>
      </c>
      <c r="O56" s="54" t="str">
        <f>IF($A$54="","",VLOOKUP($A$54,[1]年間計画元データ!$B$4:$AY$368,46,FALSE))</f>
        <v>総</v>
      </c>
    </row>
    <row r="57" spans="1:15" ht="15" customHeight="1" x14ac:dyDescent="0.4">
      <c r="A57" s="57">
        <f>A54+1</f>
        <v>44827</v>
      </c>
      <c r="B57" s="58" t="str">
        <f>IF($A57="","",VLOOKUP($A57,[1]年間計画元データ!$B$4:$AY$368,B$1,FALSE))</f>
        <v>金</v>
      </c>
      <c r="C57" s="59">
        <f>IF($A57="","",VLOOKUP($A57,[1]年間計画元データ!$B$4:$AY$368,C$1,FALSE))</f>
        <v>0</v>
      </c>
      <c r="D57" s="35" t="str">
        <f>IF($A$57="","",VLOOKUP($A$57,[1]年間計画元データ!$B$4:$AY$368,4,FALSE))</f>
        <v>秋分の日</v>
      </c>
      <c r="E57" s="36">
        <f>IF($A$57="","",VLOOKUP($A$57,[1]年間計画元データ!$B$4:$AY$368,7,FALSE))</f>
        <v>0</v>
      </c>
      <c r="F57" s="37">
        <f>IF($A$57="","",VLOOKUP($A$57,[1]年間計画元データ!$B$4:$AY$368,24,FALSE))</f>
        <v>0</v>
      </c>
      <c r="G57" s="38">
        <v>1</v>
      </c>
      <c r="H57" s="38">
        <f>IF($A$57="","",VLOOKUP($A$57,[1]年間計画元データ!$B$4:$AY$368,26,FALSE))</f>
        <v>0</v>
      </c>
      <c r="I57" s="38">
        <f>IF($A$57="","",VLOOKUP($A$57,[1]年間計画元データ!$B$4:$AY$368,47,FALSE))</f>
        <v>0</v>
      </c>
      <c r="J57" s="38">
        <f>IF($A$57="","",VLOOKUP($A$57,[1]年間計画元データ!$B$4:$AY$368,27,FALSE))</f>
        <v>0</v>
      </c>
      <c r="K57" s="38">
        <f>IF($A$57="","",VLOOKUP($A$57,[1]年間計画元データ!$B$4:$AY$368,28,FALSE))</f>
        <v>0</v>
      </c>
      <c r="L57" s="38">
        <f>IF($A$57="","",VLOOKUP($A$57,[1]年間計画元データ!$B$4:$AY$368,29,FALSE))</f>
        <v>0</v>
      </c>
      <c r="M57" s="39">
        <f>IF($A$57="","",VLOOKUP($A$57,[1]年間計画元データ!$B$4:$AY$368,30,FALSE))</f>
        <v>0</v>
      </c>
      <c r="N57" s="38">
        <f>IF($A$57="","",VLOOKUP($A$57,[1]年間計画元データ!$B$4:$AY$368,31,FALSE))</f>
        <v>0</v>
      </c>
      <c r="O57" s="38">
        <f>IF($A$57="","",VLOOKUP($A$57,[1]年間計画元データ!$B$4:$AY$368,32,FALSE))</f>
        <v>0</v>
      </c>
    </row>
    <row r="58" spans="1:15" ht="15" customHeight="1" x14ac:dyDescent="0.4">
      <c r="A58" s="32">
        <f>A57+1</f>
        <v>44828</v>
      </c>
      <c r="B58" s="33" t="str">
        <f>IF($A58="","",VLOOKUP($A58,[1]年間計画元データ!$B$4:$AY$368,B$1,FALSE))</f>
        <v>土</v>
      </c>
      <c r="C58" s="34" t="str">
        <f>IF($A58="","",VLOOKUP($A58,[1]年間計画元データ!$B$4:$AY$368,C$1,FALSE))</f>
        <v>特</v>
      </c>
      <c r="D58" s="35" t="str">
        <f>IF($A$58="","",VLOOKUP($A$58,[1]年間計画元データ!$B$4:$AY$368,4,FALSE))</f>
        <v>郡新人大会</v>
      </c>
      <c r="E58" s="36">
        <f>IF($A$58="","",VLOOKUP($A$58,[1]年間計画元データ!$B$4:$AY$368,7,FALSE))</f>
        <v>0</v>
      </c>
      <c r="F58" s="37">
        <f>IF($A$58="","",VLOOKUP($A$58,[1]年間計画元データ!$B$4:$AY$368,24,FALSE))</f>
        <v>0</v>
      </c>
      <c r="G58" s="38">
        <v>1</v>
      </c>
      <c r="H58" s="38" t="str">
        <f>IF($A$58="","",VLOOKUP($A$58,[1]年間計画元データ!$B$4:$AY$368,26,FALSE))</f>
        <v>弁</v>
      </c>
      <c r="I58" s="38" t="str">
        <f>IF($A$58="","",VLOOKUP($A$58,[1]年間計画元データ!$B$4:$AY$368,47,FALSE))</f>
        <v>✕</v>
      </c>
      <c r="J58" s="38" t="str">
        <f>IF($A$58="","",VLOOKUP($A$58,[1]年間計画元データ!$B$4:$AY$368,27,FALSE))</f>
        <v>行</v>
      </c>
      <c r="K58" s="38" t="str">
        <f>IF($A$58="","",VLOOKUP($A$58,[1]年間計画元データ!$B$4:$AY$368,28,FALSE))</f>
        <v>行</v>
      </c>
      <c r="L58" s="38" t="str">
        <f>IF($A$58="","",VLOOKUP($A$58,[1]年間計画元データ!$B$4:$AY$368,29,FALSE))</f>
        <v>行</v>
      </c>
      <c r="M58" s="39" t="str">
        <f>IF($A$58="","",VLOOKUP($A$58,[1]年間計画元データ!$B$4:$AY$368,30,FALSE))</f>
        <v>行</v>
      </c>
      <c r="N58" s="38" t="str">
        <f>IF($A$58="","",VLOOKUP($A$58,[1]年間計画元データ!$B$4:$AY$368,31,FALSE))</f>
        <v>行</v>
      </c>
      <c r="O58" s="38" t="str">
        <f>IF($A$58="","",VLOOKUP($A$58,[1]年間計画元データ!$B$4:$AY$368,32,FALSE))</f>
        <v>行</v>
      </c>
    </row>
    <row r="59" spans="1:15" ht="15" customHeight="1" x14ac:dyDescent="0.4">
      <c r="A59" s="40"/>
      <c r="B59" s="41"/>
      <c r="C59" s="42"/>
      <c r="D59" s="43" t="str">
        <f>IF($A$58="","",VLOOKUP($A$58,[1]年間計画元データ!$B$4:$AY$368,5,FALSE))</f>
        <v>３年４時間授業</v>
      </c>
      <c r="E59" s="44">
        <f>IF($A$58="","",VLOOKUP($A$58,[1]年間計画元データ!$B$4:$AY$368,8,FALSE))</f>
        <v>0</v>
      </c>
      <c r="F59" s="45">
        <f>IF($A$58="","",VLOOKUP($A$58,[1]年間計画元データ!$B$4:$AY$368,25,FALSE))</f>
        <v>0</v>
      </c>
      <c r="G59" s="46">
        <v>2</v>
      </c>
      <c r="H59" s="46" t="str">
        <f>IF($A$58="","",VLOOKUP($A$58,[1]年間計画元データ!$B$4:$AY$368,33,FALSE))</f>
        <v>弁</v>
      </c>
      <c r="I59" s="46" t="str">
        <f>IF($A$58="","",VLOOKUP($A$58,[1]年間計画元データ!$B$4:$AY$368,48,FALSE))</f>
        <v>✕</v>
      </c>
      <c r="J59" s="46" t="str">
        <f>IF($A$58="","",VLOOKUP($A$58,[1]年間計画元データ!$B$4:$AY$368,34,FALSE))</f>
        <v>行</v>
      </c>
      <c r="K59" s="46" t="str">
        <f>IF($A$58="","",VLOOKUP($A$58,[1]年間計画元データ!$B$4:$AY$368,35,FALSE))</f>
        <v>行</v>
      </c>
      <c r="L59" s="46" t="str">
        <f>IF($A$58="","",VLOOKUP($A$58,[1]年間計画元データ!$B$4:$AY$368,36,FALSE))</f>
        <v>行</v>
      </c>
      <c r="M59" s="47" t="str">
        <f>IF($A$58="","",VLOOKUP($A$58,[1]年間計画元データ!$B$4:$AY$368,37,FALSE))</f>
        <v>行</v>
      </c>
      <c r="N59" s="46" t="str">
        <f>IF($A$58="","",VLOOKUP($A$58,[1]年間計画元データ!$B$4:$AY$368,38,FALSE))</f>
        <v>行</v>
      </c>
      <c r="O59" s="46" t="str">
        <f>IF($A$58="","",VLOOKUP($A$58,[1]年間計画元データ!$B$4:$AY$368,39,FALSE))</f>
        <v>行</v>
      </c>
    </row>
    <row r="60" spans="1:15" ht="15" customHeight="1" x14ac:dyDescent="0.4">
      <c r="A60" s="48"/>
      <c r="B60" s="49"/>
      <c r="C60" s="50"/>
      <c r="D60" s="51">
        <f>IF($A$58="","",VLOOKUP($A$58,[1]年間計画元データ!$B$4:$AY$368,6,FALSE))</f>
        <v>0</v>
      </c>
      <c r="E60" s="52" t="str">
        <f>IF($A$58="","",VLOOKUP($A$58,[1]年間計画元データ!$B$4:$AY$368,9,FALSE))</f>
        <v>総（未来６７）</v>
      </c>
      <c r="F60" s="53"/>
      <c r="G60" s="54">
        <v>3</v>
      </c>
      <c r="H60" s="54" t="str">
        <f>IF($A$58="","",VLOOKUP($A$58,[1]年間計画元データ!$B$4:$AY$368,40,FALSE))</f>
        <v>✕</v>
      </c>
      <c r="I60" s="54" t="str">
        <f>IF($A$58="","",VLOOKUP($A$58,[1]年間計画元データ!$B$4:$AY$368,49,FALSE))</f>
        <v>-</v>
      </c>
      <c r="J60" s="54" t="str">
        <f>IF($A$58="","",VLOOKUP($A$58,[1]年間計画元データ!$B$4:$AY$368,41,FALSE))</f>
        <v>補</v>
      </c>
      <c r="K60" s="54" t="str">
        <f>IF($A$58="","",VLOOKUP($A$58,[1]年間計画元データ!$B$4:$AY$368,42,FALSE))</f>
        <v>補</v>
      </c>
      <c r="L60" s="54" t="str">
        <f>IF($A$58="","",VLOOKUP($A$58,[1]年間計画元データ!$B$4:$AY$368,43,FALSE))</f>
        <v>総</v>
      </c>
      <c r="M60" s="55" t="str">
        <f>IF($A$58="","",VLOOKUP($A$58,[1]年間計画元データ!$B$4:$AY$368,44,FALSE))</f>
        <v>総</v>
      </c>
      <c r="N60" s="54" t="str">
        <f>IF($A$58="","",VLOOKUP($A$58,[1]年間計画元データ!$B$4:$AY$368,45,FALSE))</f>
        <v>欠</v>
      </c>
      <c r="O60" s="54" t="str">
        <f>IF($A$58="","",VLOOKUP($A$58,[1]年間計画元データ!$B$4:$AY$368,46,FALSE))</f>
        <v>欠</v>
      </c>
    </row>
    <row r="61" spans="1:15" ht="15" customHeight="1" x14ac:dyDescent="0.4">
      <c r="A61" s="57">
        <f>A58+1</f>
        <v>44829</v>
      </c>
      <c r="B61" s="58" t="str">
        <f>IF($A61="","",VLOOKUP($A61,[1]年間計画元データ!$B$4:$AY$368,B$1,FALSE))</f>
        <v>日</v>
      </c>
      <c r="C61" s="59">
        <f>IF($A61="","",VLOOKUP($A61,[1]年間計画元データ!$B$4:$AY$368,C$1,FALSE))</f>
        <v>0</v>
      </c>
      <c r="D61" s="35">
        <f>IF($A$61="","",VLOOKUP($A$61,[1]年間計画元データ!$B$4:$AY$368,4,FALSE))</f>
        <v>0</v>
      </c>
      <c r="E61" s="36">
        <f>IF($A$61="","",VLOOKUP($A$61,[1]年間計画元データ!$B$4:$AY$368,7,FALSE))</f>
        <v>0</v>
      </c>
      <c r="F61" s="37">
        <f>IF($A$61="","",VLOOKUP($A$61,[1]年間計画元データ!$B$4:$AY$368,24,FALSE))</f>
        <v>0</v>
      </c>
      <c r="G61" s="38">
        <v>1</v>
      </c>
      <c r="H61" s="38">
        <f>IF($A$61="","",VLOOKUP($A$61,[1]年間計画元データ!$B$4:$AY$368,26,FALSE))</f>
        <v>0</v>
      </c>
      <c r="I61" s="38">
        <f>IF($A$61="","",VLOOKUP($A$61,[1]年間計画元データ!$B$4:$AY$368,47,FALSE))</f>
        <v>0</v>
      </c>
      <c r="J61" s="38">
        <f>IF($A$61="","",VLOOKUP($A$61,[1]年間計画元データ!$B$4:$AY$368,27,FALSE))</f>
        <v>0</v>
      </c>
      <c r="K61" s="38">
        <f>IF($A$61="","",VLOOKUP($A$61,[1]年間計画元データ!$B$4:$AY$368,28,FALSE))</f>
        <v>0</v>
      </c>
      <c r="L61" s="38">
        <f>IF($A$61="","",VLOOKUP($A$61,[1]年間計画元データ!$B$4:$AY$368,29,FALSE))</f>
        <v>0</v>
      </c>
      <c r="M61" s="39">
        <f>IF($A$61="","",VLOOKUP($A$61,[1]年間計画元データ!$B$4:$AY$368,30,FALSE))</f>
        <v>0</v>
      </c>
      <c r="N61" s="38">
        <f>IF($A$61="","",VLOOKUP($A$61,[1]年間計画元データ!$B$4:$AY$368,31,FALSE))</f>
        <v>0</v>
      </c>
      <c r="O61" s="38">
        <f>IF($A$61="","",VLOOKUP($A$61,[1]年間計画元データ!$B$4:$AY$368,32,FALSE))</f>
        <v>0</v>
      </c>
    </row>
    <row r="62" spans="1:15" ht="15" customHeight="1" x14ac:dyDescent="0.4">
      <c r="A62" s="57">
        <f>A61+1</f>
        <v>44830</v>
      </c>
      <c r="B62" s="58" t="str">
        <f>IF($A62="","",VLOOKUP($A62,[1]年間計画元データ!$B$4:$AY$368,B$1,FALSE))</f>
        <v>月</v>
      </c>
      <c r="C62" s="59">
        <f>IF($A62="","",VLOOKUP($A62,[1]年間計画元データ!$B$4:$AY$368,C$1,FALSE))</f>
        <v>0</v>
      </c>
      <c r="D62" s="35" t="str">
        <f>IF($A$62="","",VLOOKUP($A$62,[1]年間計画元データ!$B$4:$AY$368,4,FALSE))</f>
        <v>振替休業日（9月24日分）</v>
      </c>
      <c r="E62" s="36">
        <f>IF($A$62="","",VLOOKUP($A$62,[1]年間計画元データ!$B$4:$AY$368,7,FALSE))</f>
        <v>0</v>
      </c>
      <c r="F62" s="37">
        <f>IF($A$62="","",VLOOKUP($A$62,[1]年間計画元データ!$B$4:$AY$368,24,FALSE))</f>
        <v>0</v>
      </c>
      <c r="G62" s="38">
        <v>1</v>
      </c>
      <c r="H62" s="38">
        <f>IF($A$62="","",VLOOKUP($A$62,[1]年間計画元データ!$B$4:$AY$368,26,FALSE))</f>
        <v>0</v>
      </c>
      <c r="I62" s="38">
        <f>IF($A$62="","",VLOOKUP($A$62,[1]年間計画元データ!$B$4:$AY$368,47,FALSE))</f>
        <v>0</v>
      </c>
      <c r="J62" s="38">
        <f>IF($A$62="","",VLOOKUP($A$62,[1]年間計画元データ!$B$4:$AY$368,27,FALSE))</f>
        <v>0</v>
      </c>
      <c r="K62" s="38">
        <f>IF($A$62="","",VLOOKUP($A$62,[1]年間計画元データ!$B$4:$AY$368,28,FALSE))</f>
        <v>0</v>
      </c>
      <c r="L62" s="38">
        <f>IF($A$62="","",VLOOKUP($A$62,[1]年間計画元データ!$B$4:$AY$368,29,FALSE))</f>
        <v>0</v>
      </c>
      <c r="M62" s="39">
        <f>IF($A$62="","",VLOOKUP($A$62,[1]年間計画元データ!$B$4:$AY$368,30,FALSE))</f>
        <v>0</v>
      </c>
      <c r="N62" s="38">
        <f>IF($A$62="","",VLOOKUP($A$62,[1]年間計画元データ!$B$4:$AY$368,31,FALSE))</f>
        <v>0</v>
      </c>
      <c r="O62" s="38">
        <f>IF($A$62="","",VLOOKUP($A$62,[1]年間計画元データ!$B$4:$AY$368,32,FALSE))</f>
        <v>0</v>
      </c>
    </row>
    <row r="63" spans="1:15" ht="15" customHeight="1" x14ac:dyDescent="0.4">
      <c r="A63" s="32">
        <f>A62+1</f>
        <v>44831</v>
      </c>
      <c r="B63" s="33" t="str">
        <f>IF($A63="","",VLOOKUP($A63,[1]年間計画元データ!$B$4:$AY$368,B$1,FALSE))</f>
        <v>火</v>
      </c>
      <c r="C63" s="34" t="str">
        <f>IF($A63="","",VLOOKUP($A63,[1]年間計画元データ!$B$4:$AY$368,C$1,FALSE))</f>
        <v>B</v>
      </c>
      <c r="D63" s="35" t="str">
        <f>IF($A$63="","",VLOOKUP($A$63,[1]年間計画元データ!$B$4:$AY$368,4,FALSE))</f>
        <v>郡新人予備日・弁当</v>
      </c>
      <c r="E63" s="36">
        <f>IF($A$63="","",VLOOKUP($A$63,[1]年間計画元データ!$B$4:$AY$368,7,FALSE))</f>
        <v>0</v>
      </c>
      <c r="F63" s="37" t="str">
        <f>IF($A$63="","",VLOOKUP($A$63,[1]年間計画元データ!$B$4:$AY$368,24,FALSE))</f>
        <v>北村先生来校</v>
      </c>
      <c r="G63" s="38">
        <v>1</v>
      </c>
      <c r="H63" s="38" t="str">
        <f>IF($A$63="","",VLOOKUP($A$63,[1]年間計画元データ!$B$4:$AY$368,26,FALSE))</f>
        <v>弁</v>
      </c>
      <c r="I63" s="38" t="str">
        <f>IF($A$63="","",VLOOKUP($A$63,[1]年間計画元データ!$B$4:$AY$368,47,FALSE))</f>
        <v>○</v>
      </c>
      <c r="J63" s="38" t="str">
        <f>IF($A$63="","",VLOOKUP($A$63,[1]年間計画元データ!$B$4:$AY$368,27,FALSE))</f>
        <v>火１</v>
      </c>
      <c r="K63" s="38" t="str">
        <f>IF($A$63="","",VLOOKUP($A$63,[1]年間計画元データ!$B$4:$AY$368,28,FALSE))</f>
        <v>火２</v>
      </c>
      <c r="L63" s="38" t="str">
        <f>IF($A$63="","",VLOOKUP($A$63,[1]年間計画元データ!$B$4:$AY$368,29,FALSE))</f>
        <v>火３</v>
      </c>
      <c r="M63" s="39" t="str">
        <f>IF($A$63="","",VLOOKUP($A$63,[1]年間計画元データ!$B$4:$AY$368,30,FALSE))</f>
        <v>火４</v>
      </c>
      <c r="N63" s="38" t="str">
        <f>IF($A$63="","",VLOOKUP($A$63,[1]年間計画元データ!$B$4:$AY$368,31,FALSE))</f>
        <v>火５</v>
      </c>
      <c r="O63" s="38" t="str">
        <f>IF($A$63="","",VLOOKUP($A$63,[1]年間計画元データ!$B$4:$AY$368,32,FALSE))</f>
        <v>火６</v>
      </c>
    </row>
    <row r="64" spans="1:15" ht="15" customHeight="1" x14ac:dyDescent="0.4">
      <c r="A64" s="40"/>
      <c r="B64" s="41"/>
      <c r="C64" s="42"/>
      <c r="D64" s="43" t="str">
        <f>IF($A$63="","",VLOOKUP($A$63,[1]年間計画元データ!$B$4:$AY$368,5,FALSE))</f>
        <v>部活動集会（放課後）</v>
      </c>
      <c r="E64" s="44">
        <f>IF($A$63="","",VLOOKUP($A$63,[1]年間計画元データ!$B$4:$AY$368,8,FALSE))</f>
        <v>0</v>
      </c>
      <c r="F64" s="45" t="str">
        <f>IF($A$63="","",VLOOKUP($A$63,[1]年間計画元データ!$B$4:$AY$368,25,FALSE))</f>
        <v>みんなの作品展作品搬入（町体）午後</v>
      </c>
      <c r="G64" s="46">
        <v>2</v>
      </c>
      <c r="H64" s="46" t="str">
        <f>IF($A$63="","",VLOOKUP($A$63,[1]年間計画元データ!$B$4:$AY$368,33,FALSE))</f>
        <v>弁</v>
      </c>
      <c r="I64" s="46" t="str">
        <f>IF($A$63="","",VLOOKUP($A$63,[1]年間計画元データ!$B$4:$AY$368,48,FALSE))</f>
        <v>○</v>
      </c>
      <c r="J64" s="46" t="str">
        <f>IF($A$63="","",VLOOKUP($A$63,[1]年間計画元データ!$B$4:$AY$368,34,FALSE))</f>
        <v>火１</v>
      </c>
      <c r="K64" s="46" t="str">
        <f>IF($A$63="","",VLOOKUP($A$63,[1]年間計画元データ!$B$4:$AY$368,35,FALSE))</f>
        <v>火２</v>
      </c>
      <c r="L64" s="46" t="str">
        <f>IF($A$63="","",VLOOKUP($A$63,[1]年間計画元データ!$B$4:$AY$368,36,FALSE))</f>
        <v>火３</v>
      </c>
      <c r="M64" s="47" t="str">
        <f>IF($A$63="","",VLOOKUP($A$63,[1]年間計画元データ!$B$4:$AY$368,37,FALSE))</f>
        <v>火４</v>
      </c>
      <c r="N64" s="46" t="str">
        <f>IF($A$63="","",VLOOKUP($A$63,[1]年間計画元データ!$B$4:$AY$368,38,FALSE))</f>
        <v>火５</v>
      </c>
      <c r="O64" s="46" t="str">
        <f>IF($A$63="","",VLOOKUP($A$63,[1]年間計画元データ!$B$4:$AY$368,39,FALSE))</f>
        <v>火６</v>
      </c>
    </row>
    <row r="65" spans="1:15" ht="15" customHeight="1" x14ac:dyDescent="0.4">
      <c r="A65" s="48"/>
      <c r="B65" s="49"/>
      <c r="C65" s="50"/>
      <c r="D65" s="51">
        <f>IF($A$63="","",VLOOKUP($A$63,[1]年間計画元データ!$B$4:$AY$368,6,FALSE))</f>
        <v>0</v>
      </c>
      <c r="E65" s="52">
        <f>IF($A$63="","",VLOOKUP($A$63,[1]年間計画元データ!$B$4:$AY$368,9,FALSE))</f>
        <v>0</v>
      </c>
      <c r="F65" s="53"/>
      <c r="G65" s="54">
        <v>3</v>
      </c>
      <c r="H65" s="54" t="str">
        <f>IF($A$63="","",VLOOKUP($A$63,[1]年間計画元データ!$B$4:$AY$368,40,FALSE))</f>
        <v>弁</v>
      </c>
      <c r="I65" s="54" t="str">
        <f>IF($A$63="","",VLOOKUP($A$63,[1]年間計画元データ!$B$4:$AY$368,49,FALSE))</f>
        <v>-</v>
      </c>
      <c r="J65" s="54" t="str">
        <f>IF($A$63="","",VLOOKUP($A$63,[1]年間計画元データ!$B$4:$AY$368,41,FALSE))</f>
        <v>火１</v>
      </c>
      <c r="K65" s="54" t="str">
        <f>IF($A$63="","",VLOOKUP($A$63,[1]年間計画元データ!$B$4:$AY$368,42,FALSE))</f>
        <v>火２</v>
      </c>
      <c r="L65" s="54" t="str">
        <f>IF($A$63="","",VLOOKUP($A$63,[1]年間計画元データ!$B$4:$AY$368,43,FALSE))</f>
        <v>火３</v>
      </c>
      <c r="M65" s="55" t="str">
        <f>IF($A$63="","",VLOOKUP($A$63,[1]年間計画元データ!$B$4:$AY$368,44,FALSE))</f>
        <v>火４</v>
      </c>
      <c r="N65" s="54" t="str">
        <f>IF($A$63="","",VLOOKUP($A$63,[1]年間計画元データ!$B$4:$AY$368,45,FALSE))</f>
        <v>火５</v>
      </c>
      <c r="O65" s="54" t="str">
        <f>IF($A$63="","",VLOOKUP($A$63,[1]年間計画元データ!$B$4:$AY$368,46,FALSE))</f>
        <v>火６</v>
      </c>
    </row>
    <row r="66" spans="1:15" ht="15" customHeight="1" x14ac:dyDescent="0.4">
      <c r="A66" s="32">
        <f>A63+1</f>
        <v>44832</v>
      </c>
      <c r="B66" s="33" t="str">
        <f>IF($A66="","",VLOOKUP($A66,[1]年間計画元データ!$B$4:$AY$368,B$1,FALSE))</f>
        <v>水</v>
      </c>
      <c r="C66" s="34" t="str">
        <f>IF($A66="","",VLOOKUP($A66,[1]年間計画元データ!$B$4:$AY$368,C$1,FALSE))</f>
        <v>B</v>
      </c>
      <c r="D66" s="35" t="str">
        <f>IF($A$66="","",VLOOKUP($A$66,[1]年間計画元データ!$B$4:$AY$368,4,FALSE))</f>
        <v>郡新人予備日・弁当</v>
      </c>
      <c r="E66" s="36" t="str">
        <f>IF($A$66="","",VLOOKUP($A$66,[1]年間計画元データ!$B$4:$AY$368,7,FALSE))</f>
        <v>新人大会報告会（昼Meet）</v>
      </c>
      <c r="F66" s="37">
        <f>IF($A$66="","",VLOOKUP($A$66,[1]年間計画元データ!$B$4:$AY$368,24,FALSE))</f>
        <v>0</v>
      </c>
      <c r="G66" s="38">
        <v>1</v>
      </c>
      <c r="H66" s="38" t="str">
        <f>IF($A$66="","",VLOOKUP($A$66,[1]年間計画元データ!$B$4:$AY$368,26,FALSE))</f>
        <v>弁</v>
      </c>
      <c r="I66" s="38" t="str">
        <f>IF($A$66="","",VLOOKUP($A$66,[1]年間計画元データ!$B$4:$AY$368,47,FALSE))</f>
        <v>○</v>
      </c>
      <c r="J66" s="38" t="str">
        <f>IF($A$66="","",VLOOKUP($A$66,[1]年間計画元データ!$B$4:$AY$368,27,FALSE))</f>
        <v>水１</v>
      </c>
      <c r="K66" s="38" t="str">
        <f>IF($A$66="","",VLOOKUP($A$66,[1]年間計画元データ!$B$4:$AY$368,28,FALSE))</f>
        <v>水２</v>
      </c>
      <c r="L66" s="38" t="str">
        <f>IF($A$66="","",VLOOKUP($A$66,[1]年間計画元データ!$B$4:$AY$368,29,FALSE))</f>
        <v>水３</v>
      </c>
      <c r="M66" s="39" t="str">
        <f>IF($A$66="","",VLOOKUP($A$66,[1]年間計画元データ!$B$4:$AY$368,30,FALSE))</f>
        <v>水４</v>
      </c>
      <c r="N66" s="38" t="str">
        <f>IF($A$66="","",VLOOKUP($A$66,[1]年間計画元データ!$B$4:$AY$368,31,FALSE))</f>
        <v>道</v>
      </c>
      <c r="O66" s="38" t="str">
        <f>IF($A$66="","",VLOOKUP($A$66,[1]年間計画元データ!$B$4:$AY$368,32,FALSE))</f>
        <v>補</v>
      </c>
    </row>
    <row r="67" spans="1:15" ht="15" customHeight="1" x14ac:dyDescent="0.4">
      <c r="A67" s="40"/>
      <c r="B67" s="41"/>
      <c r="C67" s="42"/>
      <c r="D67" s="43" t="str">
        <f>IF($A$66="","",VLOOKUP($A$66,[1]年間計画元データ!$B$4:$AY$368,5,FALSE))</f>
        <v>評定交換</v>
      </c>
      <c r="E67" s="44">
        <f>IF($A$66="","",VLOOKUP($A$66,[1]年間計画元データ!$B$4:$AY$368,8,FALSE))</f>
        <v>0</v>
      </c>
      <c r="F67" s="45">
        <f>IF($A$66="","",VLOOKUP($A$66,[1]年間計画元データ!$B$4:$AY$368,25,FALSE))</f>
        <v>0</v>
      </c>
      <c r="G67" s="46">
        <v>2</v>
      </c>
      <c r="H67" s="46" t="str">
        <f>IF($A$66="","",VLOOKUP($A$66,[1]年間計画元データ!$B$4:$AY$368,33,FALSE))</f>
        <v>弁</v>
      </c>
      <c r="I67" s="46" t="str">
        <f>IF($A$66="","",VLOOKUP($A$66,[1]年間計画元データ!$B$4:$AY$368,48,FALSE))</f>
        <v>○</v>
      </c>
      <c r="J67" s="46" t="str">
        <f>IF($A$66="","",VLOOKUP($A$66,[1]年間計画元データ!$B$4:$AY$368,34,FALSE))</f>
        <v>水１</v>
      </c>
      <c r="K67" s="46" t="str">
        <f>IF($A$66="","",VLOOKUP($A$66,[1]年間計画元データ!$B$4:$AY$368,35,FALSE))</f>
        <v>水２</v>
      </c>
      <c r="L67" s="46" t="str">
        <f>IF($A$66="","",VLOOKUP($A$66,[1]年間計画元データ!$B$4:$AY$368,36,FALSE))</f>
        <v>水３</v>
      </c>
      <c r="M67" s="47" t="str">
        <f>IF($A$66="","",VLOOKUP($A$66,[1]年間計画元データ!$B$4:$AY$368,37,FALSE))</f>
        <v>水４</v>
      </c>
      <c r="N67" s="46" t="str">
        <f>IF($A$66="","",VLOOKUP($A$66,[1]年間計画元データ!$B$4:$AY$368,38,FALSE))</f>
        <v>道</v>
      </c>
      <c r="O67" s="46" t="str">
        <f>IF($A$66="","",VLOOKUP($A$66,[1]年間計画元データ!$B$4:$AY$368,39,FALSE))</f>
        <v>補</v>
      </c>
    </row>
    <row r="68" spans="1:15" ht="15" customHeight="1" x14ac:dyDescent="0.4">
      <c r="A68" s="48"/>
      <c r="B68" s="49"/>
      <c r="C68" s="50"/>
      <c r="D68" s="51" t="str">
        <f>IF($A$66="","",VLOOKUP($A$66,[1]年間計画元データ!$B$4:$AY$368,6,FALSE))</f>
        <v>主任者会（3校時）</v>
      </c>
      <c r="E68" s="52">
        <f>IF($A$66="","",VLOOKUP($A$66,[1]年間計画元データ!$B$4:$AY$368,9,FALSE))</f>
        <v>0</v>
      </c>
      <c r="F68" s="53"/>
      <c r="G68" s="54">
        <v>3</v>
      </c>
      <c r="H68" s="54" t="str">
        <f>IF($A$66="","",VLOOKUP($A$66,[1]年間計画元データ!$B$4:$AY$368,40,FALSE))</f>
        <v>弁</v>
      </c>
      <c r="I68" s="54" t="str">
        <f>IF($A$66="","",VLOOKUP($A$66,[1]年間計画元データ!$B$4:$AY$368,49,FALSE))</f>
        <v>-</v>
      </c>
      <c r="J68" s="54" t="str">
        <f>IF($A$66="","",VLOOKUP($A$66,[1]年間計画元データ!$B$4:$AY$368,41,FALSE))</f>
        <v>水１</v>
      </c>
      <c r="K68" s="54" t="str">
        <f>IF($A$66="","",VLOOKUP($A$66,[1]年間計画元データ!$B$4:$AY$368,42,FALSE))</f>
        <v>水２</v>
      </c>
      <c r="L68" s="54" t="str">
        <f>IF($A$66="","",VLOOKUP($A$66,[1]年間計画元データ!$B$4:$AY$368,43,FALSE))</f>
        <v>水３</v>
      </c>
      <c r="M68" s="55" t="str">
        <f>IF($A$66="","",VLOOKUP($A$66,[1]年間計画元データ!$B$4:$AY$368,44,FALSE))</f>
        <v>水４</v>
      </c>
      <c r="N68" s="54" t="str">
        <f>IF($A$66="","",VLOOKUP($A$66,[1]年間計画元データ!$B$4:$AY$368,45,FALSE))</f>
        <v>道</v>
      </c>
      <c r="O68" s="54" t="str">
        <f>IF($A$66="","",VLOOKUP($A$66,[1]年間計画元データ!$B$4:$AY$368,46,FALSE))</f>
        <v>補</v>
      </c>
    </row>
    <row r="69" spans="1:15" ht="15" customHeight="1" x14ac:dyDescent="0.4">
      <c r="A69" s="32">
        <f>IF(AND($R$2=2,MOD($R$1,4)=0),$A66+1,IF($R$2=2,"",$A66+1))</f>
        <v>44833</v>
      </c>
      <c r="B69" s="33" t="str">
        <f>IF($A69="","",VLOOKUP($A69,[1]年間計画元データ!$B$4:$AY$368,B$1,FALSE))</f>
        <v>木</v>
      </c>
      <c r="C69" s="34" t="str">
        <f>IF($A69="","",VLOOKUP($A69,[1]年間計画元データ!$B$4:$AY$368,C$1,FALSE))</f>
        <v>B</v>
      </c>
      <c r="D69" s="35" t="str">
        <f>IF($A$69="","",VLOOKUP($A$69,[1]年間計画元データ!$B$4:$AY$368,4,FALSE))</f>
        <v>秋の学習会（特支3名参加）</v>
      </c>
      <c r="E69" s="36" t="str">
        <f>IF($A$69="","",VLOOKUP($A$69,[1]年間計画元データ!$B$4:$AY$368,7,FALSE))</f>
        <v>新人大会報告会（昼Meet）</v>
      </c>
      <c r="F69" s="37" t="str">
        <f>IF($A$69="","",VLOOKUP($A$69,[1]年間計画元データ!$B$4:$AY$368,24,FALSE))</f>
        <v>藤田先生来校</v>
      </c>
      <c r="G69" s="38">
        <v>1</v>
      </c>
      <c r="H69" s="38" t="str">
        <f>IF($A$69="","",VLOOKUP($A$69,[1]年間計画元データ!$B$4:$AY$368,26,FALSE))</f>
        <v>○</v>
      </c>
      <c r="I69" s="38" t="str">
        <f>IF($A$69="","",VLOOKUP($A$69,[1]年間計画元データ!$B$4:$AY$368,47,FALSE))</f>
        <v>○</v>
      </c>
      <c r="J69" s="38" t="str">
        <f>IF($A$69="","",VLOOKUP($A$69,[1]年間計画元データ!$B$4:$AY$368,27,FALSE))</f>
        <v>木１</v>
      </c>
      <c r="K69" s="38" t="str">
        <f>IF($A$69="","",VLOOKUP($A$69,[1]年間計画元データ!$B$4:$AY$368,28,FALSE))</f>
        <v>木２</v>
      </c>
      <c r="L69" s="38" t="str">
        <f>IF($A$69="","",VLOOKUP($A$69,[1]年間計画元データ!$B$4:$AY$368,29,FALSE))</f>
        <v>木３</v>
      </c>
      <c r="M69" s="39" t="str">
        <f>IF($A$69="","",VLOOKUP($A$69,[1]年間計画元データ!$B$4:$AY$368,30,FALSE))</f>
        <v>木４</v>
      </c>
      <c r="N69" s="38" t="str">
        <f>IF($A$69="","",VLOOKUP($A$69,[1]年間計画元データ!$B$4:$AY$368,31,FALSE))</f>
        <v>木５</v>
      </c>
      <c r="O69" s="38" t="str">
        <f>IF($A$69="","",VLOOKUP($A$69,[1]年間計画元データ!$B$4:$AY$368,32,FALSE))</f>
        <v>木６</v>
      </c>
    </row>
    <row r="70" spans="1:15" ht="15" customHeight="1" x14ac:dyDescent="0.4">
      <c r="A70" s="40"/>
      <c r="B70" s="41"/>
      <c r="C70" s="42"/>
      <c r="D70" s="43">
        <f>IF($A$69="","",VLOOKUP($A$69,[1]年間計画元データ!$B$4:$AY$368,5,FALSE))</f>
        <v>0</v>
      </c>
      <c r="E70" s="44">
        <f>IF($A$69="","",VLOOKUP($A$69,[1]年間計画元データ!$B$4:$AY$368,8,FALSE))</f>
        <v>0</v>
      </c>
      <c r="F70" s="45">
        <f>IF($A$69="","",VLOOKUP($A$69,[1]年間計画元データ!$B$4:$AY$368,25,FALSE))</f>
        <v>0</v>
      </c>
      <c r="G70" s="46">
        <v>2</v>
      </c>
      <c r="H70" s="46" t="str">
        <f>IF($A$69="","",VLOOKUP($A$69,[1]年間計画元データ!$B$4:$AY$368,33,FALSE))</f>
        <v>○</v>
      </c>
      <c r="I70" s="46" t="str">
        <f>IF($A$69="","",VLOOKUP($A$69,[1]年間計画元データ!$B$4:$AY$368,48,FALSE))</f>
        <v>○</v>
      </c>
      <c r="J70" s="46" t="str">
        <f>IF($A$69="","",VLOOKUP($A$69,[1]年間計画元データ!$B$4:$AY$368,34,FALSE))</f>
        <v>木１</v>
      </c>
      <c r="K70" s="46" t="str">
        <f>IF($A$69="","",VLOOKUP($A$69,[1]年間計画元データ!$B$4:$AY$368,35,FALSE))</f>
        <v>木２</v>
      </c>
      <c r="L70" s="46" t="str">
        <f>IF($A$69="","",VLOOKUP($A$69,[1]年間計画元データ!$B$4:$AY$368,36,FALSE))</f>
        <v>木３</v>
      </c>
      <c r="M70" s="47" t="str">
        <f>IF($A$69="","",VLOOKUP($A$69,[1]年間計画元データ!$B$4:$AY$368,37,FALSE))</f>
        <v>木４</v>
      </c>
      <c r="N70" s="46" t="str">
        <f>IF($A$69="","",VLOOKUP($A$69,[1]年間計画元データ!$B$4:$AY$368,38,FALSE))</f>
        <v>木５</v>
      </c>
      <c r="O70" s="46" t="str">
        <f>IF($A$69="","",VLOOKUP($A$69,[1]年間計画元データ!$B$4:$AY$368,39,FALSE))</f>
        <v>木６</v>
      </c>
    </row>
    <row r="71" spans="1:15" ht="15" customHeight="1" x14ac:dyDescent="0.4">
      <c r="A71" s="48"/>
      <c r="B71" s="49"/>
      <c r="C71" s="50"/>
      <c r="D71" s="51">
        <f>IF($A$69="","",VLOOKUP($A$69,[1]年間計画元データ!$B$4:$AY$368,6,FALSE))</f>
        <v>0</v>
      </c>
      <c r="E71" s="52">
        <f>IF($A$69="","",VLOOKUP($A$69,[1]年間計画元データ!$B$4:$AY$368,9,FALSE))</f>
        <v>0</v>
      </c>
      <c r="F71" s="53"/>
      <c r="G71" s="54">
        <v>3</v>
      </c>
      <c r="H71" s="54" t="str">
        <f>IF($A$69="","",VLOOKUP($A$69,[1]年間計画元データ!$B$4:$AY$368,40,FALSE))</f>
        <v>○</v>
      </c>
      <c r="I71" s="54" t="str">
        <f>IF($A$69="","",VLOOKUP($A$69,[1]年間計画元データ!$B$4:$AY$368,49,FALSE))</f>
        <v>-</v>
      </c>
      <c r="J71" s="54" t="str">
        <f>IF($A$69="","",VLOOKUP($A$69,[1]年間計画元データ!$B$4:$AY$368,41,FALSE))</f>
        <v>木１</v>
      </c>
      <c r="K71" s="54" t="str">
        <f>IF($A$69="","",VLOOKUP($A$69,[1]年間計画元データ!$B$4:$AY$368,42,FALSE))</f>
        <v>木２</v>
      </c>
      <c r="L71" s="54" t="str">
        <f>IF($A$69="","",VLOOKUP($A$69,[1]年間計画元データ!$B$4:$AY$368,43,FALSE))</f>
        <v>木３</v>
      </c>
      <c r="M71" s="55" t="str">
        <f>IF($A$69="","",VLOOKUP($A$69,[1]年間計画元データ!$B$4:$AY$368,44,FALSE))</f>
        <v>木４</v>
      </c>
      <c r="N71" s="54" t="str">
        <f>IF($A$69="","",VLOOKUP($A$69,[1]年間計画元データ!$B$4:$AY$368,45,FALSE))</f>
        <v>木５</v>
      </c>
      <c r="O71" s="54" t="str">
        <f>IF($A$69="","",VLOOKUP($A$69,[1]年間計画元データ!$B$4:$AY$368,46,FALSE))</f>
        <v>木６</v>
      </c>
    </row>
    <row r="72" spans="1:15" ht="15" customHeight="1" x14ac:dyDescent="0.4">
      <c r="A72" s="32">
        <f>IF(R2=2,"",A69+1)</f>
        <v>44834</v>
      </c>
      <c r="B72" s="33" t="str">
        <f>IF($A72="","",VLOOKUP($A72,[1]年間計画元データ!$B$4:$AY$368,B$1,FALSE))</f>
        <v>金</v>
      </c>
      <c r="C72" s="34" t="str">
        <f>IF($A72="","",VLOOKUP($A72,[1]年間計画元データ!$B$4:$AY$368,C$1,FALSE))</f>
        <v>B</v>
      </c>
      <c r="D72" s="35" t="str">
        <f>IF($A$72="","",VLOOKUP($A$72,[1]年間計画元データ!$B$4:$AY$368,4,FALSE))</f>
        <v>職員会議７</v>
      </c>
      <c r="E72" s="36">
        <f>IF($A$72="","",VLOOKUP($A$72,[1]年間計画元データ!$B$4:$AY$368,7,FALSE))</f>
        <v>0</v>
      </c>
      <c r="F72" s="37">
        <f>IF($A$72="","",VLOOKUP($A$72,[1]年間計画元データ!$B$4:$AY$368,24,FALSE))</f>
        <v>0</v>
      </c>
      <c r="G72" s="38">
        <v>1</v>
      </c>
      <c r="H72" s="38" t="str">
        <f>IF($A$72="","",VLOOKUP($A$72,[1]年間計画元データ!$B$4:$AY$368,26,FALSE))</f>
        <v>○</v>
      </c>
      <c r="I72" s="38" t="str">
        <f>IF($A$72="","",VLOOKUP($A$72,[1]年間計画元データ!$B$4:$AY$368,47,FALSE))</f>
        <v>×</v>
      </c>
      <c r="J72" s="38" t="str">
        <f>IF($A$72="","",VLOOKUP($A$72,[1]年間計画元データ!$B$4:$AY$368,27,FALSE))</f>
        <v>金１</v>
      </c>
      <c r="K72" s="38" t="str">
        <f>IF($A$72="","",VLOOKUP($A$72,[1]年間計画元データ!$B$4:$AY$368,28,FALSE))</f>
        <v>金２</v>
      </c>
      <c r="L72" s="38" t="str">
        <f>IF($A$72="","",VLOOKUP($A$72,[1]年間計画元データ!$B$4:$AY$368,29,FALSE))</f>
        <v>金３</v>
      </c>
      <c r="M72" s="39" t="str">
        <f>IF($A$72="","",VLOOKUP($A$72,[1]年間計画元データ!$B$4:$AY$368,30,FALSE))</f>
        <v>金４</v>
      </c>
      <c r="N72" s="38" t="str">
        <f>IF($A$72="","",VLOOKUP($A$72,[1]年間計画元データ!$B$4:$AY$368,31,FALSE))</f>
        <v>総</v>
      </c>
      <c r="O72" s="38" t="str">
        <f>IF($A$72="","",VLOOKUP($A$72,[1]年間計画元データ!$B$4:$AY$368,32,FALSE))</f>
        <v>欠</v>
      </c>
    </row>
    <row r="73" spans="1:15" ht="15" customHeight="1" x14ac:dyDescent="0.4">
      <c r="A73" s="40"/>
      <c r="B73" s="41"/>
      <c r="C73" s="42"/>
      <c r="D73" s="43" t="str">
        <f>IF($A$72="","",VLOOKUP($A$72,[1]年間計画元データ!$B$4:$AY$368,5,FALSE))</f>
        <v>総合発表会②</v>
      </c>
      <c r="E73" s="44">
        <f>IF($A$72="","",VLOOKUP($A$72,[1]年間計画元データ!$B$4:$AY$368,8,FALSE))</f>
        <v>0</v>
      </c>
      <c r="F73" s="45">
        <f>IF($A$72="","",VLOOKUP($A$72,[1]年間計画元データ!$B$4:$AY$368,25,FALSE))</f>
        <v>0</v>
      </c>
      <c r="G73" s="46">
        <v>2</v>
      </c>
      <c r="H73" s="46" t="str">
        <f>IF($A$72="","",VLOOKUP($A$72,[1]年間計画元データ!$B$4:$AY$368,33,FALSE))</f>
        <v>○</v>
      </c>
      <c r="I73" s="46" t="str">
        <f>IF($A$72="","",VLOOKUP($A$72,[1]年間計画元データ!$B$4:$AY$368,48,FALSE))</f>
        <v>×</v>
      </c>
      <c r="J73" s="46" t="str">
        <f>IF($A$72="","",VLOOKUP($A$72,[1]年間計画元データ!$B$4:$AY$368,34,FALSE))</f>
        <v>金１</v>
      </c>
      <c r="K73" s="46" t="str">
        <f>IF($A$72="","",VLOOKUP($A$72,[1]年間計画元データ!$B$4:$AY$368,35,FALSE))</f>
        <v>金２</v>
      </c>
      <c r="L73" s="46" t="str">
        <f>IF($A$72="","",VLOOKUP($A$72,[1]年間計画元データ!$B$4:$AY$368,36,FALSE))</f>
        <v>金３</v>
      </c>
      <c r="M73" s="47" t="str">
        <f>IF($A$72="","",VLOOKUP($A$72,[1]年間計画元データ!$B$4:$AY$368,37,FALSE))</f>
        <v>金４</v>
      </c>
      <c r="N73" s="46" t="str">
        <f>IF($A$72="","",VLOOKUP($A$72,[1]年間計画元データ!$B$4:$AY$368,38,FALSE))</f>
        <v>総</v>
      </c>
      <c r="O73" s="46" t="str">
        <f>IF($A$72="","",VLOOKUP($A$72,[1]年間計画元データ!$B$4:$AY$368,39,FALSE))</f>
        <v>欠</v>
      </c>
    </row>
    <row r="74" spans="1:15" ht="15" customHeight="1" x14ac:dyDescent="0.4">
      <c r="A74" s="48"/>
      <c r="B74" s="49"/>
      <c r="C74" s="50"/>
      <c r="D74" s="51">
        <f>IF($A$72="","",VLOOKUP($A$72,[1]年間計画元データ!$B$4:$AY$368,6,FALSE))</f>
        <v>0</v>
      </c>
      <c r="E74" s="52">
        <f>IF($A$72="","",VLOOKUP($A$72,[1]年間計画元データ!$B$4:$AY$368,9,FALSE))</f>
        <v>0</v>
      </c>
      <c r="F74" s="53"/>
      <c r="G74" s="54">
        <v>3</v>
      </c>
      <c r="H74" s="54" t="str">
        <f>IF($A$72="","",VLOOKUP($A$72,[1]年間計画元データ!$B$4:$AY$368,40,FALSE))</f>
        <v>○</v>
      </c>
      <c r="I74" s="54" t="str">
        <f>IF($A$72="","",VLOOKUP($A$72,[1]年間計画元データ!$B$4:$AY$368,49,FALSE))</f>
        <v>-</v>
      </c>
      <c r="J74" s="54" t="str">
        <f>IF($A$72="","",VLOOKUP($A$72,[1]年間計画元データ!$B$4:$AY$368,41,FALSE))</f>
        <v>金１</v>
      </c>
      <c r="K74" s="54" t="str">
        <f>IF($A$72="","",VLOOKUP($A$72,[1]年間計画元データ!$B$4:$AY$368,42,FALSE))</f>
        <v>金２</v>
      </c>
      <c r="L74" s="54" t="str">
        <f>IF($A$72="","",VLOOKUP($A$72,[1]年間計画元データ!$B$4:$AY$368,43,FALSE))</f>
        <v>金３</v>
      </c>
      <c r="M74" s="55" t="str">
        <f>IF($A$72="","",VLOOKUP($A$72,[1]年間計画元データ!$B$4:$AY$368,44,FALSE))</f>
        <v>金４</v>
      </c>
      <c r="N74" s="54" t="str">
        <f>IF($A$72="","",VLOOKUP($A$72,[1]年間計画元データ!$B$4:$AY$368,45,FALSE))</f>
        <v>総</v>
      </c>
      <c r="O74" s="54" t="str">
        <f>IF($A$72="","",VLOOKUP($A$72,[1]年間計画元データ!$B$4:$AY$368,46,FALSE))</f>
        <v>欠</v>
      </c>
    </row>
  </sheetData>
  <mergeCells count="70">
    <mergeCell ref="A69:A71"/>
    <mergeCell ref="B69:B71"/>
    <mergeCell ref="C69:C71"/>
    <mergeCell ref="A72:A74"/>
    <mergeCell ref="B72:B74"/>
    <mergeCell ref="C72:C74"/>
    <mergeCell ref="A63:A65"/>
    <mergeCell ref="B63:B65"/>
    <mergeCell ref="C63:C65"/>
    <mergeCell ref="A66:A68"/>
    <mergeCell ref="B66:B68"/>
    <mergeCell ref="C66:C68"/>
    <mergeCell ref="A58:A60"/>
    <mergeCell ref="B58:B60"/>
    <mergeCell ref="C58:C60"/>
    <mergeCell ref="A51:A53"/>
    <mergeCell ref="B51:B53"/>
    <mergeCell ref="C51:C53"/>
    <mergeCell ref="A54:A56"/>
    <mergeCell ref="B54:B56"/>
    <mergeCell ref="C54:C56"/>
    <mergeCell ref="A48:A50"/>
    <mergeCell ref="B48:B50"/>
    <mergeCell ref="C48:C50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30:A32"/>
    <mergeCell ref="B30:B32"/>
    <mergeCell ref="C30:C32"/>
    <mergeCell ref="A25:A27"/>
    <mergeCell ref="B25:B27"/>
    <mergeCell ref="C25:C27"/>
    <mergeCell ref="A19:A21"/>
    <mergeCell ref="B19:B21"/>
    <mergeCell ref="C19:C21"/>
    <mergeCell ref="A22:A24"/>
    <mergeCell ref="B22:B24"/>
    <mergeCell ref="C22:C24"/>
    <mergeCell ref="A13:A15"/>
    <mergeCell ref="B13:B15"/>
    <mergeCell ref="C13:C15"/>
    <mergeCell ref="A16:A18"/>
    <mergeCell ref="B16:B18"/>
    <mergeCell ref="C16:C18"/>
    <mergeCell ref="A5:A7"/>
    <mergeCell ref="B5:B7"/>
    <mergeCell ref="C5:C7"/>
    <mergeCell ref="A8:A10"/>
    <mergeCell ref="B8:B10"/>
    <mergeCell ref="C8:C10"/>
    <mergeCell ref="F3:F4"/>
    <mergeCell ref="G3:G4"/>
    <mergeCell ref="H3:H4"/>
    <mergeCell ref="I3:I4"/>
    <mergeCell ref="J3:O3"/>
    <mergeCell ref="A2:C2"/>
    <mergeCell ref="A3:A4"/>
    <mergeCell ref="B3:B4"/>
    <mergeCell ref="C3:C4"/>
    <mergeCell ref="D3:E4"/>
  </mergeCells>
  <phoneticPr fontId="2"/>
  <conditionalFormatting sqref="A5:D7 F5:O7">
    <cfRule type="expression" dxfId="67" priority="130">
      <formula>$C$5=0</formula>
    </cfRule>
  </conditionalFormatting>
  <conditionalFormatting sqref="A8:D10 F8:O10">
    <cfRule type="expression" dxfId="66" priority="129">
      <formula>$C$8=0</formula>
    </cfRule>
  </conditionalFormatting>
  <conditionalFormatting sqref="A11:D11 F11:O11">
    <cfRule type="expression" dxfId="65" priority="128">
      <formula>$C$11=0</formula>
    </cfRule>
  </conditionalFormatting>
  <conditionalFormatting sqref="A12:D12 F12:O12">
    <cfRule type="expression" dxfId="64" priority="127">
      <formula>$C$12=0</formula>
    </cfRule>
  </conditionalFormatting>
  <conditionalFormatting sqref="A13:D15 F13:O15">
    <cfRule type="expression" dxfId="63" priority="126">
      <formula>$C$13=0</formula>
    </cfRule>
  </conditionalFormatting>
  <conditionalFormatting sqref="A16:D18 F16:O18">
    <cfRule type="expression" dxfId="62" priority="125">
      <formula>$C$16=0</formula>
    </cfRule>
  </conditionalFormatting>
  <conditionalFormatting sqref="A19:D21 F19:O21">
    <cfRule type="expression" dxfId="61" priority="124">
      <formula>$C$19=0</formula>
    </cfRule>
  </conditionalFormatting>
  <conditionalFormatting sqref="A22:D24 F22:O24">
    <cfRule type="expression" dxfId="60" priority="123">
      <formula>$C$22=0</formula>
    </cfRule>
  </conditionalFormatting>
  <conditionalFormatting sqref="A25:D27 F25:O27">
    <cfRule type="expression" dxfId="59" priority="122">
      <formula>$C$25=0</formula>
    </cfRule>
  </conditionalFormatting>
  <conditionalFormatting sqref="A28:D28 F28:O28">
    <cfRule type="expression" dxfId="58" priority="121">
      <formula>$C$28=0</formula>
    </cfRule>
  </conditionalFormatting>
  <conditionalFormatting sqref="A29:D29 F29:O29">
    <cfRule type="expression" dxfId="57" priority="120">
      <formula>$C$29=0</formula>
    </cfRule>
  </conditionalFormatting>
  <conditionalFormatting sqref="A30:D32 F30:O32">
    <cfRule type="expression" dxfId="56" priority="119">
      <formula>$C$30=0</formula>
    </cfRule>
  </conditionalFormatting>
  <conditionalFormatting sqref="A33:D35 F33:O35">
    <cfRule type="expression" dxfId="55" priority="118">
      <formula>$C$33=0</formula>
    </cfRule>
  </conditionalFormatting>
  <conditionalFormatting sqref="A36:D38 F36:O38">
    <cfRule type="expression" dxfId="54" priority="117">
      <formula>$C$36=0</formula>
    </cfRule>
  </conditionalFormatting>
  <conditionalFormatting sqref="A39:D41 F39:O41">
    <cfRule type="expression" dxfId="53" priority="116">
      <formula>$C$39=0</formula>
    </cfRule>
  </conditionalFormatting>
  <conditionalFormatting sqref="A42:D44 F42:O44">
    <cfRule type="expression" dxfId="52" priority="115">
      <formula>$C$42=0</formula>
    </cfRule>
  </conditionalFormatting>
  <conditionalFormatting sqref="A45:D45 F45:O45">
    <cfRule type="expression" dxfId="51" priority="114">
      <formula>$C$45=0</formula>
    </cfRule>
  </conditionalFormatting>
  <conditionalFormatting sqref="A46:D46 F46:O46">
    <cfRule type="expression" dxfId="50" priority="113">
      <formula>$C$46=0</formula>
    </cfRule>
  </conditionalFormatting>
  <conditionalFormatting sqref="A47:D47 F47:O47">
    <cfRule type="expression" dxfId="49" priority="112">
      <formula>$C$47=0</formula>
    </cfRule>
  </conditionalFormatting>
  <conditionalFormatting sqref="A48:D50 F48:O50">
    <cfRule type="expression" dxfId="48" priority="111">
      <formula>$C$48=0</formula>
    </cfRule>
  </conditionalFormatting>
  <conditionalFormatting sqref="A51:D53 F51:O53">
    <cfRule type="expression" dxfId="47" priority="110">
      <formula>$C$51=0</formula>
    </cfRule>
  </conditionalFormatting>
  <conditionalFormatting sqref="A54:D56 F54:O56">
    <cfRule type="expression" dxfId="46" priority="109">
      <formula>$C$54=0</formula>
    </cfRule>
  </conditionalFormatting>
  <conditionalFormatting sqref="A57:D57 F57:O57">
    <cfRule type="expression" dxfId="45" priority="108">
      <formula>$C$57=0</formula>
    </cfRule>
  </conditionalFormatting>
  <conditionalFormatting sqref="A58:D60 F58:O60">
    <cfRule type="expression" dxfId="44" priority="107">
      <formula>$C$58=0</formula>
    </cfRule>
  </conditionalFormatting>
  <conditionalFormatting sqref="A61:D61 F61:O61">
    <cfRule type="expression" dxfId="43" priority="106">
      <formula>$C$61=0</formula>
    </cfRule>
  </conditionalFormatting>
  <conditionalFormatting sqref="A62:D62 F62:O62">
    <cfRule type="expression" dxfId="42" priority="105">
      <formula>$C$62=0</formula>
    </cfRule>
  </conditionalFormatting>
  <conditionalFormatting sqref="A63:D65 F63:O65">
    <cfRule type="expression" dxfId="41" priority="104">
      <formula>$C$63=0</formula>
    </cfRule>
  </conditionalFormatting>
  <conditionalFormatting sqref="A66:D68 F66:O68">
    <cfRule type="expression" dxfId="40" priority="103">
      <formula>$C$66=0</formula>
    </cfRule>
  </conditionalFormatting>
  <conditionalFormatting sqref="A69:D71 F69:O71">
    <cfRule type="expression" dxfId="39" priority="102">
      <formula>$C$69=0</formula>
    </cfRule>
  </conditionalFormatting>
  <conditionalFormatting sqref="A72:D74 F72:O74">
    <cfRule type="expression" dxfId="38" priority="101">
      <formula>$C$72=0</formula>
    </cfRule>
  </conditionalFormatting>
  <conditionalFormatting sqref="E5:E7">
    <cfRule type="expression" dxfId="36" priority="99">
      <formula>$C$5=0</formula>
    </cfRule>
  </conditionalFormatting>
  <conditionalFormatting sqref="E8:E10">
    <cfRule type="expression" dxfId="35" priority="98">
      <formula>$C$8=0</formula>
    </cfRule>
  </conditionalFormatting>
  <conditionalFormatting sqref="E11">
    <cfRule type="expression" dxfId="34" priority="97">
      <formula>$C$11=0</formula>
    </cfRule>
  </conditionalFormatting>
  <conditionalFormatting sqref="E12">
    <cfRule type="expression" dxfId="33" priority="96">
      <formula>$C$12=0</formula>
    </cfRule>
  </conditionalFormatting>
  <conditionalFormatting sqref="E13:E15">
    <cfRule type="expression" dxfId="32" priority="95">
      <formula>$C$13=0</formula>
    </cfRule>
  </conditionalFormatting>
  <conditionalFormatting sqref="E16:E18">
    <cfRule type="expression" dxfId="31" priority="94">
      <formula>$C$16=0</formula>
    </cfRule>
  </conditionalFormatting>
  <conditionalFormatting sqref="E19:E21">
    <cfRule type="expression" dxfId="30" priority="93">
      <formula>$C$19=0</formula>
    </cfRule>
  </conditionalFormatting>
  <conditionalFormatting sqref="E22:E24">
    <cfRule type="expression" dxfId="29" priority="92">
      <formula>$C$22=0</formula>
    </cfRule>
  </conditionalFormatting>
  <conditionalFormatting sqref="E25:E27">
    <cfRule type="expression" dxfId="28" priority="91">
      <formula>$C$25=0</formula>
    </cfRule>
  </conditionalFormatting>
  <conditionalFormatting sqref="E28">
    <cfRule type="expression" dxfId="27" priority="90">
      <formula>$C$28=0</formula>
    </cfRule>
  </conditionalFormatting>
  <conditionalFormatting sqref="E29">
    <cfRule type="expression" dxfId="26" priority="89">
      <formula>$C$29=0</formula>
    </cfRule>
  </conditionalFormatting>
  <conditionalFormatting sqref="E30:E32">
    <cfRule type="expression" dxfId="25" priority="88">
      <formula>$C$30=0</formula>
    </cfRule>
  </conditionalFormatting>
  <conditionalFormatting sqref="E33:E35">
    <cfRule type="expression" dxfId="24" priority="87">
      <formula>$C$33=0</formula>
    </cfRule>
  </conditionalFormatting>
  <conditionalFormatting sqref="E36:E38">
    <cfRule type="expression" dxfId="23" priority="86">
      <formula>$C$36=0</formula>
    </cfRule>
  </conditionalFormatting>
  <conditionalFormatting sqref="E39:E41">
    <cfRule type="expression" dxfId="22" priority="85">
      <formula>$C$39=0</formula>
    </cfRule>
  </conditionalFormatting>
  <conditionalFormatting sqref="E42:E44">
    <cfRule type="expression" dxfId="21" priority="84">
      <formula>$C$42=0</formula>
    </cfRule>
  </conditionalFormatting>
  <conditionalFormatting sqref="E45">
    <cfRule type="expression" dxfId="20" priority="83">
      <formula>$C$45=0</formula>
    </cfRule>
  </conditionalFormatting>
  <conditionalFormatting sqref="E46">
    <cfRule type="expression" dxfId="19" priority="82">
      <formula>$C$46=0</formula>
    </cfRule>
  </conditionalFormatting>
  <conditionalFormatting sqref="E47">
    <cfRule type="expression" dxfId="18" priority="81">
      <formula>$C$47=0</formula>
    </cfRule>
  </conditionalFormatting>
  <conditionalFormatting sqref="E48:E50">
    <cfRule type="expression" dxfId="17" priority="80">
      <formula>$C$48=0</formula>
    </cfRule>
  </conditionalFormatting>
  <conditionalFormatting sqref="E51:E53">
    <cfRule type="expression" dxfId="16" priority="79">
      <formula>$C$51=0</formula>
    </cfRule>
  </conditionalFormatting>
  <conditionalFormatting sqref="E54:E56">
    <cfRule type="expression" dxfId="15" priority="78">
      <formula>$C$54=0</formula>
    </cfRule>
  </conditionalFormatting>
  <conditionalFormatting sqref="E57">
    <cfRule type="expression" dxfId="14" priority="77">
      <formula>$C$57=0</formula>
    </cfRule>
  </conditionalFormatting>
  <conditionalFormatting sqref="E58:E60">
    <cfRule type="expression" dxfId="13" priority="76">
      <formula>$C$58=0</formula>
    </cfRule>
  </conditionalFormatting>
  <conditionalFormatting sqref="E61">
    <cfRule type="expression" dxfId="12" priority="75">
      <formula>$C$61=0</formula>
    </cfRule>
  </conditionalFormatting>
  <conditionalFormatting sqref="E62">
    <cfRule type="expression" dxfId="11" priority="74">
      <formula>$C$62=0</formula>
    </cfRule>
  </conditionalFormatting>
  <conditionalFormatting sqref="E63:E65">
    <cfRule type="expression" dxfId="10" priority="73">
      <formula>$C$63=0</formula>
    </cfRule>
  </conditionalFormatting>
  <conditionalFormatting sqref="E66:E68">
    <cfRule type="expression" dxfId="9" priority="72">
      <formula>$C$66=0</formula>
    </cfRule>
  </conditionalFormatting>
  <conditionalFormatting sqref="E69:E71">
    <cfRule type="expression" dxfId="8" priority="71">
      <formula>$C$69=0</formula>
    </cfRule>
  </conditionalFormatting>
  <conditionalFormatting sqref="E72:E74">
    <cfRule type="expression" dxfId="7" priority="70">
      <formula>$C$72=0</formula>
    </cfRule>
  </conditionalFormatting>
  <conditionalFormatting sqref="J5:O74">
    <cfRule type="cellIs" dxfId="5" priority="1" operator="equal">
      <formula>"補"</formula>
    </cfRule>
    <cfRule type="cellIs" dxfId="4" priority="2" operator="equal">
      <formula>"総"</formula>
    </cfRule>
    <cfRule type="cellIs" dxfId="3" priority="3" operator="equal">
      <formula>"道"</formula>
    </cfRule>
    <cfRule type="cellIs" dxfId="2" priority="4" operator="equal">
      <formula>"学"</formula>
    </cfRule>
    <cfRule type="cellIs" dxfId="1" priority="5" operator="equal">
      <formula>"行"</formula>
    </cfRule>
    <cfRule type="cellIs" dxfId="0" priority="6" operator="equal">
      <formula>"欠"</formula>
    </cfRule>
  </conditionalFormatting>
  <dataValidations count="2">
    <dataValidation imeMode="on" allowBlank="1" showInputMessage="1" showErrorMessage="1" sqref="A2:C2"/>
    <dataValidation imeMode="off" allowBlank="1" showInputMessage="1" showErrorMessage="1" sqref="R1:R2"/>
  </dataValidations>
  <pageMargins left="0.11811023622047245" right="0.11811023622047245" top="0.15748031496062992" bottom="0.15748031496062992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E11" sqref="E11"/>
    </sheetView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月予定（職員会議用） (2)</vt:lpstr>
      <vt:lpstr>Sheet1</vt:lpstr>
      <vt:lpstr>'月予定（職員会議用） (2)'!Print_Area</vt:lpstr>
      <vt:lpstr>'月予定（職員会議用）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2022-08-21T23:43:48Z</cp:lastPrinted>
  <dcterms:created xsi:type="dcterms:W3CDTF">2022-08-21T23:38:15Z</dcterms:created>
  <dcterms:modified xsi:type="dcterms:W3CDTF">2022-08-21T23:44:39Z</dcterms:modified>
</cp:coreProperties>
</file>